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20\2020_11_30_zamknuté\2021-2022, Plánovacie tabuľky, 20.11.30, Priečinok\"/>
    </mc:Choice>
  </mc:AlternateContent>
  <bookViews>
    <workbookView xWindow="0" yWindow="0" windowWidth="28800" windowHeight="12435"/>
  </bookViews>
  <sheets>
    <sheet name="J,H,K,M,Q" sheetId="3" r:id="rId1"/>
    <sheet name="Hárok2" sheetId="5" state="hidden" r:id="rId2"/>
    <sheet name="01" sheetId="8" r:id="rId3"/>
    <sheet name="02" sheetId="9" r:id="rId4"/>
    <sheet name="03" sheetId="10" r:id="rId5"/>
    <sheet name="04" sheetId="13" r:id="rId6"/>
    <sheet name="05" sheetId="11" r:id="rId7"/>
    <sheet name="06" sheetId="6" r:id="rId8"/>
    <sheet name="07" sheetId="12" r:id="rId9"/>
  </sheets>
  <definedNames>
    <definedName name="_xlnm._FilterDatabase" localSheetId="2" hidden="1">'01'!$B$9:$O$43</definedName>
    <definedName name="_xlnm._FilterDatabase" localSheetId="6" hidden="1">'05'!$B$9:$N$26</definedName>
    <definedName name="_xlnm._FilterDatabase" localSheetId="7" hidden="1">'06'!$B$9:$N$24</definedName>
    <definedName name="_xlnm._FilterDatabase" localSheetId="8" hidden="1">'07'!$B$9:$N$34</definedName>
    <definedName name="_xlnm._FilterDatabase" localSheetId="0" hidden="1">'J,H,K,M,Q'!$B$9:$CS$470</definedName>
  </definedNames>
  <calcPr calcId="152511"/>
</workbook>
</file>

<file path=xl/calcChain.xml><?xml version="1.0" encoding="utf-8"?>
<calcChain xmlns="http://schemas.openxmlformats.org/spreadsheetml/2006/main">
  <c r="BJ365" i="3" l="1"/>
  <c r="BJ364" i="3" s="1"/>
  <c r="N11" i="6" l="1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10" i="6"/>
  <c r="N26" i="12"/>
  <c r="N14" i="12"/>
  <c r="N11" i="12"/>
  <c r="N19" i="12"/>
  <c r="N12" i="12"/>
  <c r="N30" i="12"/>
  <c r="N13" i="12"/>
  <c r="N17" i="12"/>
  <c r="N16" i="12"/>
  <c r="N32" i="12"/>
  <c r="N20" i="12"/>
  <c r="N21" i="12"/>
  <c r="N27" i="12"/>
  <c r="N15" i="12"/>
  <c r="N24" i="12"/>
  <c r="N31" i="12"/>
  <c r="N28" i="12"/>
  <c r="N25" i="12"/>
  <c r="N23" i="12"/>
  <c r="N22" i="12"/>
  <c r="N18" i="12"/>
  <c r="N10" i="12"/>
  <c r="N34" i="12"/>
  <c r="N29" i="12"/>
  <c r="N33" i="12"/>
  <c r="D26" i="13"/>
  <c r="C29" i="13"/>
  <c r="D25" i="13" s="1"/>
  <c r="D12" i="13"/>
  <c r="C13" i="13"/>
  <c r="D8" i="13" s="1"/>
  <c r="BG369" i="3"/>
  <c r="H20" i="10"/>
  <c r="I20" i="10"/>
  <c r="J20" i="10"/>
  <c r="K20" i="10"/>
  <c r="L20" i="10"/>
  <c r="G20" i="10"/>
  <c r="E44" i="8"/>
  <c r="F44" i="8"/>
  <c r="G44" i="8"/>
  <c r="H44" i="8"/>
  <c r="I44" i="8"/>
  <c r="J44" i="8"/>
  <c r="K44" i="8"/>
  <c r="L44" i="8"/>
  <c r="D44" i="8"/>
  <c r="D18" i="9"/>
  <c r="E18" i="9"/>
  <c r="F18" i="9"/>
  <c r="G18" i="9"/>
  <c r="H18" i="9"/>
  <c r="I18" i="9"/>
  <c r="J18" i="9"/>
  <c r="K18" i="9"/>
  <c r="C18" i="9"/>
  <c r="CL10" i="3"/>
  <c r="CM10" i="3"/>
  <c r="CN10" i="3"/>
  <c r="CO10" i="3"/>
  <c r="CP10" i="3"/>
  <c r="CN11" i="3"/>
  <c r="CO11" i="3"/>
  <c r="CP11" i="3"/>
  <c r="CL12" i="3"/>
  <c r="CM12" i="3"/>
  <c r="CN12" i="3"/>
  <c r="CO12" i="3"/>
  <c r="CP12" i="3"/>
  <c r="CL13" i="3"/>
  <c r="CM13" i="3"/>
  <c r="CN13" i="3"/>
  <c r="CO13" i="3"/>
  <c r="CP13" i="3"/>
  <c r="CL14" i="3"/>
  <c r="CM14" i="3"/>
  <c r="CN14" i="3"/>
  <c r="CO14" i="3"/>
  <c r="CP14" i="3"/>
  <c r="CN15" i="3"/>
  <c r="CO15" i="3"/>
  <c r="CP15" i="3"/>
  <c r="CL16" i="3"/>
  <c r="CM16" i="3"/>
  <c r="CN16" i="3"/>
  <c r="CO16" i="3"/>
  <c r="CP16" i="3"/>
  <c r="CL17" i="3"/>
  <c r="CM17" i="3"/>
  <c r="CN17" i="3"/>
  <c r="CO17" i="3"/>
  <c r="CP17" i="3"/>
  <c r="CL18" i="3"/>
  <c r="CM18" i="3"/>
  <c r="CN18" i="3"/>
  <c r="CO18" i="3"/>
  <c r="CP18" i="3"/>
  <c r="CL19" i="3"/>
  <c r="CM19" i="3"/>
  <c r="CN19" i="3"/>
  <c r="CO19" i="3"/>
  <c r="CP19" i="3"/>
  <c r="CL20" i="3"/>
  <c r="CM20" i="3"/>
  <c r="CN20" i="3"/>
  <c r="CO20" i="3"/>
  <c r="CP20" i="3"/>
  <c r="CL21" i="3"/>
  <c r="CM21" i="3"/>
  <c r="CN21" i="3"/>
  <c r="CO21" i="3"/>
  <c r="CP21" i="3"/>
  <c r="CN22" i="3"/>
  <c r="CO22" i="3"/>
  <c r="CP22" i="3"/>
  <c r="CL23" i="3"/>
  <c r="CM23" i="3"/>
  <c r="CN23" i="3"/>
  <c r="CO23" i="3"/>
  <c r="CP23" i="3"/>
  <c r="CL24" i="3"/>
  <c r="CM24" i="3"/>
  <c r="CN24" i="3"/>
  <c r="CO24" i="3"/>
  <c r="CP24" i="3"/>
  <c r="CN25" i="3"/>
  <c r="CO25" i="3"/>
  <c r="CP25" i="3"/>
  <c r="CL26" i="3"/>
  <c r="CM26" i="3"/>
  <c r="CN26" i="3"/>
  <c r="CO26" i="3"/>
  <c r="CP26" i="3"/>
  <c r="CL27" i="3"/>
  <c r="CM27" i="3"/>
  <c r="CN27" i="3"/>
  <c r="CO27" i="3"/>
  <c r="CP27" i="3"/>
  <c r="CL28" i="3"/>
  <c r="CM28" i="3"/>
  <c r="CN28" i="3"/>
  <c r="CO28" i="3"/>
  <c r="CP28" i="3"/>
  <c r="CL29" i="3"/>
  <c r="CM29" i="3"/>
  <c r="CN29" i="3"/>
  <c r="CO29" i="3"/>
  <c r="CP29" i="3"/>
  <c r="CL30" i="3"/>
  <c r="CM30" i="3"/>
  <c r="CN30" i="3"/>
  <c r="CO30" i="3"/>
  <c r="CP30" i="3"/>
  <c r="CL31" i="3"/>
  <c r="CM31" i="3"/>
  <c r="CN31" i="3"/>
  <c r="CO31" i="3"/>
  <c r="CP31" i="3"/>
  <c r="CL32" i="3"/>
  <c r="CM32" i="3"/>
  <c r="CN32" i="3"/>
  <c r="CO32" i="3"/>
  <c r="CP32" i="3"/>
  <c r="CL33" i="3"/>
  <c r="CM33" i="3"/>
  <c r="CN33" i="3"/>
  <c r="CO33" i="3"/>
  <c r="CP33" i="3"/>
  <c r="CL34" i="3"/>
  <c r="CM34" i="3"/>
  <c r="CN34" i="3"/>
  <c r="CO34" i="3"/>
  <c r="CP34" i="3"/>
  <c r="CL35" i="3"/>
  <c r="CM35" i="3"/>
  <c r="CN35" i="3"/>
  <c r="CO35" i="3"/>
  <c r="CP35" i="3"/>
  <c r="CL36" i="3"/>
  <c r="CM36" i="3"/>
  <c r="CN36" i="3"/>
  <c r="CO36" i="3"/>
  <c r="CP36" i="3"/>
  <c r="CL37" i="3"/>
  <c r="CM37" i="3"/>
  <c r="CN37" i="3"/>
  <c r="CO37" i="3"/>
  <c r="CP37" i="3"/>
  <c r="CL38" i="3"/>
  <c r="CM38" i="3"/>
  <c r="CN38" i="3"/>
  <c r="CO38" i="3"/>
  <c r="CP38" i="3"/>
  <c r="CL39" i="3"/>
  <c r="CM39" i="3"/>
  <c r="CN39" i="3"/>
  <c r="CO39" i="3"/>
  <c r="CP39" i="3"/>
  <c r="CL40" i="3"/>
  <c r="CM40" i="3"/>
  <c r="CN40" i="3"/>
  <c r="CO40" i="3"/>
  <c r="CP40" i="3"/>
  <c r="CL41" i="3"/>
  <c r="CM41" i="3"/>
  <c r="CN41" i="3"/>
  <c r="CO41" i="3"/>
  <c r="CP41" i="3"/>
  <c r="CL42" i="3"/>
  <c r="CM42" i="3"/>
  <c r="CN42" i="3"/>
  <c r="CO42" i="3"/>
  <c r="CP42" i="3"/>
  <c r="CL43" i="3"/>
  <c r="CM43" i="3"/>
  <c r="CN43" i="3"/>
  <c r="CO43" i="3"/>
  <c r="CP43" i="3"/>
  <c r="CL44" i="3"/>
  <c r="CM44" i="3"/>
  <c r="CN44" i="3"/>
  <c r="CO44" i="3"/>
  <c r="CP44" i="3"/>
  <c r="CL45" i="3"/>
  <c r="CM45" i="3"/>
  <c r="CN45" i="3"/>
  <c r="CO45" i="3"/>
  <c r="CP45" i="3"/>
  <c r="CL46" i="3"/>
  <c r="CM46" i="3"/>
  <c r="CN46" i="3"/>
  <c r="CO46" i="3"/>
  <c r="CP46" i="3"/>
  <c r="CL47" i="3"/>
  <c r="CM47" i="3"/>
  <c r="CN47" i="3"/>
  <c r="CO47" i="3"/>
  <c r="CP47" i="3"/>
  <c r="CL48" i="3"/>
  <c r="CM48" i="3"/>
  <c r="CN48" i="3"/>
  <c r="CO48" i="3"/>
  <c r="CP48" i="3"/>
  <c r="CL49" i="3"/>
  <c r="CM49" i="3"/>
  <c r="CN49" i="3"/>
  <c r="CO49" i="3"/>
  <c r="CP49" i="3"/>
  <c r="CL50" i="3"/>
  <c r="CM50" i="3"/>
  <c r="CN50" i="3"/>
  <c r="CO50" i="3"/>
  <c r="CP50" i="3"/>
  <c r="CL51" i="3"/>
  <c r="CM51" i="3"/>
  <c r="CN51" i="3"/>
  <c r="CO51" i="3"/>
  <c r="CP51" i="3"/>
  <c r="CL52" i="3"/>
  <c r="CM52" i="3"/>
  <c r="CN52" i="3"/>
  <c r="CO52" i="3"/>
  <c r="CP52" i="3"/>
  <c r="CL53" i="3"/>
  <c r="CM53" i="3"/>
  <c r="CN53" i="3"/>
  <c r="CO53" i="3"/>
  <c r="CP53" i="3"/>
  <c r="CL54" i="3"/>
  <c r="CM54" i="3"/>
  <c r="CN54" i="3"/>
  <c r="CO54" i="3"/>
  <c r="CP54" i="3"/>
  <c r="CL55" i="3"/>
  <c r="CM55" i="3"/>
  <c r="CN55" i="3"/>
  <c r="CO55" i="3"/>
  <c r="CP55" i="3"/>
  <c r="CN56" i="3"/>
  <c r="CO56" i="3"/>
  <c r="CP56" i="3"/>
  <c r="CL57" i="3"/>
  <c r="CM57" i="3"/>
  <c r="CN57" i="3"/>
  <c r="CO57" i="3"/>
  <c r="CP57" i="3"/>
  <c r="CL58" i="3"/>
  <c r="CM58" i="3"/>
  <c r="CN58" i="3"/>
  <c r="CO58" i="3"/>
  <c r="CP58" i="3"/>
  <c r="CL59" i="3"/>
  <c r="CM59" i="3"/>
  <c r="CN59" i="3"/>
  <c r="CO59" i="3"/>
  <c r="CP59" i="3"/>
  <c r="CL60" i="3"/>
  <c r="CM60" i="3"/>
  <c r="CN60" i="3"/>
  <c r="CO60" i="3"/>
  <c r="CP60" i="3"/>
  <c r="CL61" i="3"/>
  <c r="CM61" i="3"/>
  <c r="CN61" i="3"/>
  <c r="CO61" i="3"/>
  <c r="CP61" i="3"/>
  <c r="CL62" i="3"/>
  <c r="CM62" i="3"/>
  <c r="CN62" i="3"/>
  <c r="CO62" i="3"/>
  <c r="CP62" i="3"/>
  <c r="CN63" i="3"/>
  <c r="CO63" i="3"/>
  <c r="CP63" i="3"/>
  <c r="CL64" i="3"/>
  <c r="CM64" i="3"/>
  <c r="CN64" i="3"/>
  <c r="CO64" i="3"/>
  <c r="CP64" i="3"/>
  <c r="CL65" i="3"/>
  <c r="CM65" i="3"/>
  <c r="CN65" i="3"/>
  <c r="CO65" i="3"/>
  <c r="CP65" i="3"/>
  <c r="CL66" i="3"/>
  <c r="CM66" i="3"/>
  <c r="CN66" i="3"/>
  <c r="CO66" i="3"/>
  <c r="CP66" i="3"/>
  <c r="CN67" i="3"/>
  <c r="CO67" i="3"/>
  <c r="CP67" i="3"/>
  <c r="CL68" i="3"/>
  <c r="CM68" i="3"/>
  <c r="CN68" i="3"/>
  <c r="CO68" i="3"/>
  <c r="CP68" i="3"/>
  <c r="CL69" i="3"/>
  <c r="CM69" i="3"/>
  <c r="CN69" i="3"/>
  <c r="CO69" i="3"/>
  <c r="CP69" i="3"/>
  <c r="CL70" i="3"/>
  <c r="CM70" i="3"/>
  <c r="CN70" i="3"/>
  <c r="CO70" i="3"/>
  <c r="CP70" i="3"/>
  <c r="CL71" i="3"/>
  <c r="CM71" i="3"/>
  <c r="CN71" i="3"/>
  <c r="CO71" i="3"/>
  <c r="CP71" i="3"/>
  <c r="CL72" i="3"/>
  <c r="CM72" i="3"/>
  <c r="CN72" i="3"/>
  <c r="CO72" i="3"/>
  <c r="CP72" i="3"/>
  <c r="CL73" i="3"/>
  <c r="CM73" i="3"/>
  <c r="CN73" i="3"/>
  <c r="CO73" i="3"/>
  <c r="CP73" i="3"/>
  <c r="CL74" i="3"/>
  <c r="CM74" i="3"/>
  <c r="CN74" i="3"/>
  <c r="CO74" i="3"/>
  <c r="CP74" i="3"/>
  <c r="CL75" i="3"/>
  <c r="CM75" i="3"/>
  <c r="CN75" i="3"/>
  <c r="CO75" i="3"/>
  <c r="CP75" i="3"/>
  <c r="CL76" i="3"/>
  <c r="CM76" i="3"/>
  <c r="CN76" i="3"/>
  <c r="CO76" i="3"/>
  <c r="CP76" i="3"/>
  <c r="CN77" i="3"/>
  <c r="CO77" i="3"/>
  <c r="CP77" i="3"/>
  <c r="CL78" i="3"/>
  <c r="CM78" i="3"/>
  <c r="CN78" i="3"/>
  <c r="CO78" i="3"/>
  <c r="CP78" i="3"/>
  <c r="CL79" i="3"/>
  <c r="CM79" i="3"/>
  <c r="CN79" i="3"/>
  <c r="CO79" i="3"/>
  <c r="CP79" i="3"/>
  <c r="CL80" i="3"/>
  <c r="CM80" i="3"/>
  <c r="CN80" i="3"/>
  <c r="CO80" i="3"/>
  <c r="CP80" i="3"/>
  <c r="CL81" i="3"/>
  <c r="CM81" i="3"/>
  <c r="CN81" i="3"/>
  <c r="CO81" i="3"/>
  <c r="CP81" i="3"/>
  <c r="CL82" i="3"/>
  <c r="CM82" i="3"/>
  <c r="CN82" i="3"/>
  <c r="CO82" i="3"/>
  <c r="CP82" i="3"/>
  <c r="CL83" i="3"/>
  <c r="CM83" i="3"/>
  <c r="CN83" i="3"/>
  <c r="CO83" i="3"/>
  <c r="CP83" i="3"/>
  <c r="CL84" i="3"/>
  <c r="CM84" i="3"/>
  <c r="CN84" i="3"/>
  <c r="CO84" i="3"/>
  <c r="CP84" i="3"/>
  <c r="CL85" i="3"/>
  <c r="CM85" i="3"/>
  <c r="CN85" i="3"/>
  <c r="CO85" i="3"/>
  <c r="CP85" i="3"/>
  <c r="CN86" i="3"/>
  <c r="CO86" i="3"/>
  <c r="CP86" i="3"/>
  <c r="CL87" i="3"/>
  <c r="CM87" i="3"/>
  <c r="CN87" i="3"/>
  <c r="CO87" i="3"/>
  <c r="CP87" i="3"/>
  <c r="CL88" i="3"/>
  <c r="CM88" i="3"/>
  <c r="CN88" i="3"/>
  <c r="CO88" i="3"/>
  <c r="CP88" i="3"/>
  <c r="CL89" i="3"/>
  <c r="CM89" i="3"/>
  <c r="CN89" i="3"/>
  <c r="CO89" i="3"/>
  <c r="CP89" i="3"/>
  <c r="CL90" i="3"/>
  <c r="CM90" i="3"/>
  <c r="CN90" i="3"/>
  <c r="CO90" i="3"/>
  <c r="CP90" i="3"/>
  <c r="CL91" i="3"/>
  <c r="CM91" i="3"/>
  <c r="CN91" i="3"/>
  <c r="CO91" i="3"/>
  <c r="CP91" i="3"/>
  <c r="CL92" i="3"/>
  <c r="CM92" i="3"/>
  <c r="CN92" i="3"/>
  <c r="CO92" i="3"/>
  <c r="CP92" i="3"/>
  <c r="CL93" i="3"/>
  <c r="CM93" i="3"/>
  <c r="CN93" i="3"/>
  <c r="CO93" i="3"/>
  <c r="CP93" i="3"/>
  <c r="CL94" i="3"/>
  <c r="CM94" i="3"/>
  <c r="CN94" i="3"/>
  <c r="CO94" i="3"/>
  <c r="CP94" i="3"/>
  <c r="CL95" i="3"/>
  <c r="CM95" i="3"/>
  <c r="CN95" i="3"/>
  <c r="CO95" i="3"/>
  <c r="CP95" i="3"/>
  <c r="CL96" i="3"/>
  <c r="CM96" i="3"/>
  <c r="CN96" i="3"/>
  <c r="CO96" i="3"/>
  <c r="CP96" i="3"/>
  <c r="CL97" i="3"/>
  <c r="CM97" i="3"/>
  <c r="CN97" i="3"/>
  <c r="CO97" i="3"/>
  <c r="CP97" i="3"/>
  <c r="CL98" i="3"/>
  <c r="CM98" i="3"/>
  <c r="CN98" i="3"/>
  <c r="CO98" i="3"/>
  <c r="CP98" i="3"/>
  <c r="CL99" i="3"/>
  <c r="CM99" i="3"/>
  <c r="CN99" i="3"/>
  <c r="CO99" i="3"/>
  <c r="CP99" i="3"/>
  <c r="CL100" i="3"/>
  <c r="CM100" i="3"/>
  <c r="CN100" i="3"/>
  <c r="CO100" i="3"/>
  <c r="CP100" i="3"/>
  <c r="CL101" i="3"/>
  <c r="CM101" i="3"/>
  <c r="CN101" i="3"/>
  <c r="CO101" i="3"/>
  <c r="CP101" i="3"/>
  <c r="CL102" i="3"/>
  <c r="CM102" i="3"/>
  <c r="CN102" i="3"/>
  <c r="CO102" i="3"/>
  <c r="CP102" i="3"/>
  <c r="CL103" i="3"/>
  <c r="CM103" i="3"/>
  <c r="CN103" i="3"/>
  <c r="CO103" i="3"/>
  <c r="CP103" i="3"/>
  <c r="CL104" i="3"/>
  <c r="CM104" i="3"/>
  <c r="CN104" i="3"/>
  <c r="CO104" i="3"/>
  <c r="CP104" i="3"/>
  <c r="CL105" i="3"/>
  <c r="CM105" i="3"/>
  <c r="CN105" i="3"/>
  <c r="CO105" i="3"/>
  <c r="CP105" i="3"/>
  <c r="CN106" i="3"/>
  <c r="CO106" i="3"/>
  <c r="CP106" i="3"/>
  <c r="CL107" i="3"/>
  <c r="CM107" i="3"/>
  <c r="CN107" i="3"/>
  <c r="CO107" i="3"/>
  <c r="CP107" i="3"/>
  <c r="CL108" i="3"/>
  <c r="CM108" i="3"/>
  <c r="CN108" i="3"/>
  <c r="CO108" i="3"/>
  <c r="CP108" i="3"/>
  <c r="CL109" i="3"/>
  <c r="CM109" i="3"/>
  <c r="CN109" i="3"/>
  <c r="CO109" i="3"/>
  <c r="CP109" i="3"/>
  <c r="CL110" i="3"/>
  <c r="CM110" i="3"/>
  <c r="CN110" i="3"/>
  <c r="CO110" i="3"/>
  <c r="CP110" i="3"/>
  <c r="CL111" i="3"/>
  <c r="CM111" i="3"/>
  <c r="CN111" i="3"/>
  <c r="CO111" i="3"/>
  <c r="CP111" i="3"/>
  <c r="CL112" i="3"/>
  <c r="CM112" i="3"/>
  <c r="CN112" i="3"/>
  <c r="CO112" i="3"/>
  <c r="CP112" i="3"/>
  <c r="CL113" i="3"/>
  <c r="CM113" i="3"/>
  <c r="CN113" i="3"/>
  <c r="CO113" i="3"/>
  <c r="CP113" i="3"/>
  <c r="CL114" i="3"/>
  <c r="CM114" i="3"/>
  <c r="CN114" i="3"/>
  <c r="CO114" i="3"/>
  <c r="CP114" i="3"/>
  <c r="CL115" i="3"/>
  <c r="CM115" i="3"/>
  <c r="CN115" i="3"/>
  <c r="CO115" i="3"/>
  <c r="CP115" i="3"/>
  <c r="CL116" i="3"/>
  <c r="CM116" i="3"/>
  <c r="CN116" i="3"/>
  <c r="CO116" i="3"/>
  <c r="CP116" i="3"/>
  <c r="CL117" i="3"/>
  <c r="CM117" i="3"/>
  <c r="CN117" i="3"/>
  <c r="CO117" i="3"/>
  <c r="CP117" i="3"/>
  <c r="CL118" i="3"/>
  <c r="CM118" i="3"/>
  <c r="CN118" i="3"/>
  <c r="CO118" i="3"/>
  <c r="CP118" i="3"/>
  <c r="CL119" i="3"/>
  <c r="CM119" i="3"/>
  <c r="CN119" i="3"/>
  <c r="CO119" i="3"/>
  <c r="CP119" i="3"/>
  <c r="CL120" i="3"/>
  <c r="CM120" i="3"/>
  <c r="CN120" i="3"/>
  <c r="CO120" i="3"/>
  <c r="CP120" i="3"/>
  <c r="CL121" i="3"/>
  <c r="CM121" i="3"/>
  <c r="CN121" i="3"/>
  <c r="CO121" i="3"/>
  <c r="CP121" i="3"/>
  <c r="CL122" i="3"/>
  <c r="CM122" i="3"/>
  <c r="CN122" i="3"/>
  <c r="CO122" i="3"/>
  <c r="CP122" i="3"/>
  <c r="CL123" i="3"/>
  <c r="CM123" i="3"/>
  <c r="CN123" i="3"/>
  <c r="CO123" i="3"/>
  <c r="CP123" i="3"/>
  <c r="CL124" i="3"/>
  <c r="CM124" i="3"/>
  <c r="CN124" i="3"/>
  <c r="CO124" i="3"/>
  <c r="CP124" i="3"/>
  <c r="CL125" i="3"/>
  <c r="CM125" i="3"/>
  <c r="CN125" i="3"/>
  <c r="CO125" i="3"/>
  <c r="CP125" i="3"/>
  <c r="CL126" i="3"/>
  <c r="CM126" i="3"/>
  <c r="CN126" i="3"/>
  <c r="CO126" i="3"/>
  <c r="CP126" i="3"/>
  <c r="CL127" i="3"/>
  <c r="CM127" i="3"/>
  <c r="CN127" i="3"/>
  <c r="CO127" i="3"/>
  <c r="CP127" i="3"/>
  <c r="CL128" i="3"/>
  <c r="CM128" i="3"/>
  <c r="CN128" i="3"/>
  <c r="CO128" i="3"/>
  <c r="CP128" i="3"/>
  <c r="CL129" i="3"/>
  <c r="CM129" i="3"/>
  <c r="CN129" i="3"/>
  <c r="CO129" i="3"/>
  <c r="CP129" i="3"/>
  <c r="CL130" i="3"/>
  <c r="CM130" i="3"/>
  <c r="CN130" i="3"/>
  <c r="CO130" i="3"/>
  <c r="CP130" i="3"/>
  <c r="CL131" i="3"/>
  <c r="CM131" i="3"/>
  <c r="CN131" i="3"/>
  <c r="CO131" i="3"/>
  <c r="CP131" i="3"/>
  <c r="CL132" i="3"/>
  <c r="CM132" i="3"/>
  <c r="CN132" i="3"/>
  <c r="CO132" i="3"/>
  <c r="CP132" i="3"/>
  <c r="CN133" i="3"/>
  <c r="CO133" i="3"/>
  <c r="CP133" i="3"/>
  <c r="CL134" i="3"/>
  <c r="CM134" i="3"/>
  <c r="CN134" i="3"/>
  <c r="CO134" i="3"/>
  <c r="CP134" i="3"/>
  <c r="CL135" i="3"/>
  <c r="CM135" i="3"/>
  <c r="CN135" i="3"/>
  <c r="CO135" i="3"/>
  <c r="CP135" i="3"/>
  <c r="CL136" i="3"/>
  <c r="CM136" i="3"/>
  <c r="CN136" i="3"/>
  <c r="CO136" i="3"/>
  <c r="CP136" i="3"/>
  <c r="CL137" i="3"/>
  <c r="CM137" i="3"/>
  <c r="CN137" i="3"/>
  <c r="CO137" i="3"/>
  <c r="CP137" i="3"/>
  <c r="CL138" i="3"/>
  <c r="CM138" i="3"/>
  <c r="CN138" i="3"/>
  <c r="CO138" i="3"/>
  <c r="CP138" i="3"/>
  <c r="CN139" i="3"/>
  <c r="CO139" i="3"/>
  <c r="CP139" i="3"/>
  <c r="CL140" i="3"/>
  <c r="CM140" i="3"/>
  <c r="CN140" i="3"/>
  <c r="CO140" i="3"/>
  <c r="CP140" i="3"/>
  <c r="CL141" i="3"/>
  <c r="CM141" i="3"/>
  <c r="CN141" i="3"/>
  <c r="CO141" i="3"/>
  <c r="CP141" i="3"/>
  <c r="CL142" i="3"/>
  <c r="CM142" i="3"/>
  <c r="CN142" i="3"/>
  <c r="CO142" i="3"/>
  <c r="CP142" i="3"/>
  <c r="CL143" i="3"/>
  <c r="CM143" i="3"/>
  <c r="CN143" i="3"/>
  <c r="CO143" i="3"/>
  <c r="CP143" i="3"/>
  <c r="CN144" i="3"/>
  <c r="CO144" i="3"/>
  <c r="CP144" i="3"/>
  <c r="CL145" i="3"/>
  <c r="CM145" i="3"/>
  <c r="CN145" i="3"/>
  <c r="CO145" i="3"/>
  <c r="CP145" i="3"/>
  <c r="CL146" i="3"/>
  <c r="CM146" i="3"/>
  <c r="CN146" i="3"/>
  <c r="CO146" i="3"/>
  <c r="CP146" i="3"/>
  <c r="CL147" i="3"/>
  <c r="CM147" i="3"/>
  <c r="CN147" i="3"/>
  <c r="CO147" i="3"/>
  <c r="CP147" i="3"/>
  <c r="CL148" i="3"/>
  <c r="CM148" i="3"/>
  <c r="CN148" i="3"/>
  <c r="CO148" i="3"/>
  <c r="CP148" i="3"/>
  <c r="CL149" i="3"/>
  <c r="CM149" i="3"/>
  <c r="CN149" i="3"/>
  <c r="CO149" i="3"/>
  <c r="CP149" i="3"/>
  <c r="CL150" i="3"/>
  <c r="CM150" i="3"/>
  <c r="CN150" i="3"/>
  <c r="CO150" i="3"/>
  <c r="CP150" i="3"/>
  <c r="CL151" i="3"/>
  <c r="CM151" i="3"/>
  <c r="CN151" i="3"/>
  <c r="CO151" i="3"/>
  <c r="CP151" i="3"/>
  <c r="CN152" i="3"/>
  <c r="CO152" i="3"/>
  <c r="CP152" i="3"/>
  <c r="CL153" i="3"/>
  <c r="CM153" i="3"/>
  <c r="CN153" i="3"/>
  <c r="CO153" i="3"/>
  <c r="CP153" i="3"/>
  <c r="CL154" i="3"/>
  <c r="CM154" i="3"/>
  <c r="CN154" i="3"/>
  <c r="CO154" i="3"/>
  <c r="CP154" i="3"/>
  <c r="CL155" i="3"/>
  <c r="CM155" i="3"/>
  <c r="CN155" i="3"/>
  <c r="CO155" i="3"/>
  <c r="CP155" i="3"/>
  <c r="CL156" i="3"/>
  <c r="CM156" i="3"/>
  <c r="CN156" i="3"/>
  <c r="CO156" i="3"/>
  <c r="CP156" i="3"/>
  <c r="CL157" i="3"/>
  <c r="CM157" i="3"/>
  <c r="CN157" i="3"/>
  <c r="CO157" i="3"/>
  <c r="CP157" i="3"/>
  <c r="CL158" i="3"/>
  <c r="CM158" i="3"/>
  <c r="CN158" i="3"/>
  <c r="CO158" i="3"/>
  <c r="CP158" i="3"/>
  <c r="CL159" i="3"/>
  <c r="CM159" i="3"/>
  <c r="CN159" i="3"/>
  <c r="CO159" i="3"/>
  <c r="CP159" i="3"/>
  <c r="CL160" i="3"/>
  <c r="CM160" i="3"/>
  <c r="CN160" i="3"/>
  <c r="CO160" i="3"/>
  <c r="CP160" i="3"/>
  <c r="CL161" i="3"/>
  <c r="CM161" i="3"/>
  <c r="CN161" i="3"/>
  <c r="CO161" i="3"/>
  <c r="CP161" i="3"/>
  <c r="CL162" i="3"/>
  <c r="CM162" i="3"/>
  <c r="CN162" i="3"/>
  <c r="CO162" i="3"/>
  <c r="CP162" i="3"/>
  <c r="CL163" i="3"/>
  <c r="CM163" i="3"/>
  <c r="CN163" i="3"/>
  <c r="CO163" i="3"/>
  <c r="CP163" i="3"/>
  <c r="CL164" i="3"/>
  <c r="CM164" i="3"/>
  <c r="CN164" i="3"/>
  <c r="CO164" i="3"/>
  <c r="CP164" i="3"/>
  <c r="CL165" i="3"/>
  <c r="CM165" i="3"/>
  <c r="CN165" i="3"/>
  <c r="CO165" i="3"/>
  <c r="CP165" i="3"/>
  <c r="CN166" i="3"/>
  <c r="CO166" i="3"/>
  <c r="CP166" i="3"/>
  <c r="CL167" i="3"/>
  <c r="CM167" i="3"/>
  <c r="CN167" i="3"/>
  <c r="CO167" i="3"/>
  <c r="CP167" i="3"/>
  <c r="CL168" i="3"/>
  <c r="CM168" i="3"/>
  <c r="CN168" i="3"/>
  <c r="CO168" i="3"/>
  <c r="CP168" i="3"/>
  <c r="CL169" i="3"/>
  <c r="CM169" i="3"/>
  <c r="CN169" i="3"/>
  <c r="CO169" i="3"/>
  <c r="CP169" i="3"/>
  <c r="CL170" i="3"/>
  <c r="CM170" i="3"/>
  <c r="CN170" i="3"/>
  <c r="CO170" i="3"/>
  <c r="CP170" i="3"/>
  <c r="CL171" i="3"/>
  <c r="CM171" i="3"/>
  <c r="CN171" i="3"/>
  <c r="CO171" i="3"/>
  <c r="CP171" i="3"/>
  <c r="CL172" i="3"/>
  <c r="CM172" i="3"/>
  <c r="CN172" i="3"/>
  <c r="CO172" i="3"/>
  <c r="CP172" i="3"/>
  <c r="CL173" i="3"/>
  <c r="CM173" i="3"/>
  <c r="CN173" i="3"/>
  <c r="CO173" i="3"/>
  <c r="CP173" i="3"/>
  <c r="CL174" i="3"/>
  <c r="CM174" i="3"/>
  <c r="CN174" i="3"/>
  <c r="CO174" i="3"/>
  <c r="CP174" i="3"/>
  <c r="CL175" i="3"/>
  <c r="CM175" i="3"/>
  <c r="CN175" i="3"/>
  <c r="CO175" i="3"/>
  <c r="CP175" i="3"/>
  <c r="CL176" i="3"/>
  <c r="CM176" i="3"/>
  <c r="CN176" i="3"/>
  <c r="CO176" i="3"/>
  <c r="CP176" i="3"/>
  <c r="CL177" i="3"/>
  <c r="CM177" i="3"/>
  <c r="CN177" i="3"/>
  <c r="CO177" i="3"/>
  <c r="CP177" i="3"/>
  <c r="CL178" i="3"/>
  <c r="CM178" i="3"/>
  <c r="CN178" i="3"/>
  <c r="CO178" i="3"/>
  <c r="CP178" i="3"/>
  <c r="CL179" i="3"/>
  <c r="CM179" i="3"/>
  <c r="CN179" i="3"/>
  <c r="CO179" i="3"/>
  <c r="CP179" i="3"/>
  <c r="CN180" i="3"/>
  <c r="CO180" i="3"/>
  <c r="CP180" i="3"/>
  <c r="CL181" i="3"/>
  <c r="CM181" i="3"/>
  <c r="CN181" i="3"/>
  <c r="CO181" i="3"/>
  <c r="CP181" i="3"/>
  <c r="CL182" i="3"/>
  <c r="CM182" i="3"/>
  <c r="CN182" i="3"/>
  <c r="CO182" i="3"/>
  <c r="CP182" i="3"/>
  <c r="CL183" i="3"/>
  <c r="CM183" i="3"/>
  <c r="CN183" i="3"/>
  <c r="CO183" i="3"/>
  <c r="CP183" i="3"/>
  <c r="CL184" i="3"/>
  <c r="CM184" i="3"/>
  <c r="CN184" i="3"/>
  <c r="CO184" i="3"/>
  <c r="CP184" i="3"/>
  <c r="CL185" i="3"/>
  <c r="CM185" i="3"/>
  <c r="CN185" i="3"/>
  <c r="CO185" i="3"/>
  <c r="CP185" i="3"/>
  <c r="CL186" i="3"/>
  <c r="CM186" i="3"/>
  <c r="CN186" i="3"/>
  <c r="CO186" i="3"/>
  <c r="CP186" i="3"/>
  <c r="CL187" i="3"/>
  <c r="CM187" i="3"/>
  <c r="CN187" i="3"/>
  <c r="CO187" i="3"/>
  <c r="CP187" i="3"/>
  <c r="CL188" i="3"/>
  <c r="CM188" i="3"/>
  <c r="CN188" i="3"/>
  <c r="CO188" i="3"/>
  <c r="CP188" i="3"/>
  <c r="CL189" i="3"/>
  <c r="CM189" i="3"/>
  <c r="CN189" i="3"/>
  <c r="CO189" i="3"/>
  <c r="CP189" i="3"/>
  <c r="CL190" i="3"/>
  <c r="CM190" i="3"/>
  <c r="CN190" i="3"/>
  <c r="CO190" i="3"/>
  <c r="CP190" i="3"/>
  <c r="CL191" i="3"/>
  <c r="CM191" i="3"/>
  <c r="CN191" i="3"/>
  <c r="CO191" i="3"/>
  <c r="CP191" i="3"/>
  <c r="CL192" i="3"/>
  <c r="CM192" i="3"/>
  <c r="CN192" i="3"/>
  <c r="CO192" i="3"/>
  <c r="CP192" i="3"/>
  <c r="CL193" i="3"/>
  <c r="CM193" i="3"/>
  <c r="CN193" i="3"/>
  <c r="CO193" i="3"/>
  <c r="CP193" i="3"/>
  <c r="CL194" i="3"/>
  <c r="CM194" i="3"/>
  <c r="CN194" i="3"/>
  <c r="CO194" i="3"/>
  <c r="CP194" i="3"/>
  <c r="CL195" i="3"/>
  <c r="CM195" i="3"/>
  <c r="CN195" i="3"/>
  <c r="CO195" i="3"/>
  <c r="CP195" i="3"/>
  <c r="CL196" i="3"/>
  <c r="CM196" i="3"/>
  <c r="CN196" i="3"/>
  <c r="CO196" i="3"/>
  <c r="CP196" i="3"/>
  <c r="CL197" i="3"/>
  <c r="CM197" i="3"/>
  <c r="CN197" i="3"/>
  <c r="CO197" i="3"/>
  <c r="CP197" i="3"/>
  <c r="CN198" i="3"/>
  <c r="CO198" i="3"/>
  <c r="CP198" i="3"/>
  <c r="CL199" i="3"/>
  <c r="CM199" i="3"/>
  <c r="CN199" i="3"/>
  <c r="CO199" i="3"/>
  <c r="CP199" i="3"/>
  <c r="CL200" i="3"/>
  <c r="CM200" i="3"/>
  <c r="CN200" i="3"/>
  <c r="CO200" i="3"/>
  <c r="CP200" i="3"/>
  <c r="CL201" i="3"/>
  <c r="CM201" i="3"/>
  <c r="CN201" i="3"/>
  <c r="CO201" i="3"/>
  <c r="CP201" i="3"/>
  <c r="CL202" i="3"/>
  <c r="CM202" i="3"/>
  <c r="CN202" i="3"/>
  <c r="CO202" i="3"/>
  <c r="CP202" i="3"/>
  <c r="CL203" i="3"/>
  <c r="CM203" i="3"/>
  <c r="CN203" i="3"/>
  <c r="CO203" i="3"/>
  <c r="CP203" i="3"/>
  <c r="CL204" i="3"/>
  <c r="CM204" i="3"/>
  <c r="CN204" i="3"/>
  <c r="CO204" i="3"/>
  <c r="CP204" i="3"/>
  <c r="CL205" i="3"/>
  <c r="CM205" i="3"/>
  <c r="CN205" i="3"/>
  <c r="CO205" i="3"/>
  <c r="CP205" i="3"/>
  <c r="CL206" i="3"/>
  <c r="CM206" i="3"/>
  <c r="CN206" i="3"/>
  <c r="CO206" i="3"/>
  <c r="CP206" i="3"/>
  <c r="CL207" i="3"/>
  <c r="CM207" i="3"/>
  <c r="CN207" i="3"/>
  <c r="CO207" i="3"/>
  <c r="CP207" i="3"/>
  <c r="CL208" i="3"/>
  <c r="CM208" i="3"/>
  <c r="CN208" i="3"/>
  <c r="CO208" i="3"/>
  <c r="CP208" i="3"/>
  <c r="CL209" i="3"/>
  <c r="CM209" i="3"/>
  <c r="CN209" i="3"/>
  <c r="CO209" i="3"/>
  <c r="CP209" i="3"/>
  <c r="CL210" i="3"/>
  <c r="CM210" i="3"/>
  <c r="CN210" i="3"/>
  <c r="CO210" i="3"/>
  <c r="CP210" i="3"/>
  <c r="CL211" i="3"/>
  <c r="CM211" i="3"/>
  <c r="CN211" i="3"/>
  <c r="CO211" i="3"/>
  <c r="CP211" i="3"/>
  <c r="CL212" i="3"/>
  <c r="CM212" i="3"/>
  <c r="CN212" i="3"/>
  <c r="CO212" i="3"/>
  <c r="CP212" i="3"/>
  <c r="CL213" i="3"/>
  <c r="CM213" i="3"/>
  <c r="CN213" i="3"/>
  <c r="CO213" i="3"/>
  <c r="CP213" i="3"/>
  <c r="CN214" i="3"/>
  <c r="CO214" i="3"/>
  <c r="CP214" i="3"/>
  <c r="CL215" i="3"/>
  <c r="CM215" i="3"/>
  <c r="CN215" i="3"/>
  <c r="CO215" i="3"/>
  <c r="CP215" i="3"/>
  <c r="CL216" i="3"/>
  <c r="CM216" i="3"/>
  <c r="CN216" i="3"/>
  <c r="CO216" i="3"/>
  <c r="CP216" i="3"/>
  <c r="CL217" i="3"/>
  <c r="CM217" i="3"/>
  <c r="CN217" i="3"/>
  <c r="CO217" i="3"/>
  <c r="CP217" i="3"/>
  <c r="CL218" i="3"/>
  <c r="CM218" i="3"/>
  <c r="CN218" i="3"/>
  <c r="CO218" i="3"/>
  <c r="CP218" i="3"/>
  <c r="CL219" i="3"/>
  <c r="CM219" i="3"/>
  <c r="CN219" i="3"/>
  <c r="CO219" i="3"/>
  <c r="CP219" i="3"/>
  <c r="CL220" i="3"/>
  <c r="CM220" i="3"/>
  <c r="CN220" i="3"/>
  <c r="CO220" i="3"/>
  <c r="CP220" i="3"/>
  <c r="CL221" i="3"/>
  <c r="CM221" i="3"/>
  <c r="CN221" i="3"/>
  <c r="CO221" i="3"/>
  <c r="CP221" i="3"/>
  <c r="CL222" i="3"/>
  <c r="CM222" i="3"/>
  <c r="CN222" i="3"/>
  <c r="CO222" i="3"/>
  <c r="CP222" i="3"/>
  <c r="CL223" i="3"/>
  <c r="CM223" i="3"/>
  <c r="CN223" i="3"/>
  <c r="CO223" i="3"/>
  <c r="CP223" i="3"/>
  <c r="CL224" i="3"/>
  <c r="CM224" i="3"/>
  <c r="CN224" i="3"/>
  <c r="CO224" i="3"/>
  <c r="CP224" i="3"/>
  <c r="CL225" i="3"/>
  <c r="CM225" i="3"/>
  <c r="CN225" i="3"/>
  <c r="CO225" i="3"/>
  <c r="CP225" i="3"/>
  <c r="CL226" i="3"/>
  <c r="CM226" i="3"/>
  <c r="CN226" i="3"/>
  <c r="CO226" i="3"/>
  <c r="CP226" i="3"/>
  <c r="CL227" i="3"/>
  <c r="CM227" i="3"/>
  <c r="CN227" i="3"/>
  <c r="CO227" i="3"/>
  <c r="CP227" i="3"/>
  <c r="CL228" i="3"/>
  <c r="CM228" i="3"/>
  <c r="CN228" i="3"/>
  <c r="CO228" i="3"/>
  <c r="CP228" i="3"/>
  <c r="CL229" i="3"/>
  <c r="CM229" i="3"/>
  <c r="CN229" i="3"/>
  <c r="CO229" i="3"/>
  <c r="CP229" i="3"/>
  <c r="CL230" i="3"/>
  <c r="CM230" i="3"/>
  <c r="CN230" i="3"/>
  <c r="CO230" i="3"/>
  <c r="CP230" i="3"/>
  <c r="CL231" i="3"/>
  <c r="CM231" i="3"/>
  <c r="CN231" i="3"/>
  <c r="CO231" i="3"/>
  <c r="CP231" i="3"/>
  <c r="CL232" i="3"/>
  <c r="CM232" i="3"/>
  <c r="CN232" i="3"/>
  <c r="CO232" i="3"/>
  <c r="CP232" i="3"/>
  <c r="CN233" i="3"/>
  <c r="CO233" i="3"/>
  <c r="CP233" i="3"/>
  <c r="CL234" i="3"/>
  <c r="CM234" i="3"/>
  <c r="CN234" i="3"/>
  <c r="CO234" i="3"/>
  <c r="CP234" i="3"/>
  <c r="CL235" i="3"/>
  <c r="CM235" i="3"/>
  <c r="CN235" i="3"/>
  <c r="CO235" i="3"/>
  <c r="CP235" i="3"/>
  <c r="CL236" i="3"/>
  <c r="CM236" i="3"/>
  <c r="CN236" i="3"/>
  <c r="CO236" i="3"/>
  <c r="CP236" i="3"/>
  <c r="CL237" i="3"/>
  <c r="CM237" i="3"/>
  <c r="CN237" i="3"/>
  <c r="CO237" i="3"/>
  <c r="CP237" i="3"/>
  <c r="CL238" i="3"/>
  <c r="CM238" i="3"/>
  <c r="CN238" i="3"/>
  <c r="CO238" i="3"/>
  <c r="CP238" i="3"/>
  <c r="CL239" i="3"/>
  <c r="CM239" i="3"/>
  <c r="CN239" i="3"/>
  <c r="CO239" i="3"/>
  <c r="CP239" i="3"/>
  <c r="CL240" i="3"/>
  <c r="CM240" i="3"/>
  <c r="CN240" i="3"/>
  <c r="CO240" i="3"/>
  <c r="CP240" i="3"/>
  <c r="CL241" i="3"/>
  <c r="CM241" i="3"/>
  <c r="CN241" i="3"/>
  <c r="CO241" i="3"/>
  <c r="CP241" i="3"/>
  <c r="CL242" i="3"/>
  <c r="CM242" i="3"/>
  <c r="CN242" i="3"/>
  <c r="CO242" i="3"/>
  <c r="CP242" i="3"/>
  <c r="CL243" i="3"/>
  <c r="CM243" i="3"/>
  <c r="CN243" i="3"/>
  <c r="CO243" i="3"/>
  <c r="CP243" i="3"/>
  <c r="CL244" i="3"/>
  <c r="CM244" i="3"/>
  <c r="CN244" i="3"/>
  <c r="CO244" i="3"/>
  <c r="CP244" i="3"/>
  <c r="CL245" i="3"/>
  <c r="CM245" i="3"/>
  <c r="CN245" i="3"/>
  <c r="CO245" i="3"/>
  <c r="CP245" i="3"/>
  <c r="CL246" i="3"/>
  <c r="CM246" i="3"/>
  <c r="CN246" i="3"/>
  <c r="CO246" i="3"/>
  <c r="CP246" i="3"/>
  <c r="CL247" i="3"/>
  <c r="CM247" i="3"/>
  <c r="CN247" i="3"/>
  <c r="CO247" i="3"/>
  <c r="CP247" i="3"/>
  <c r="CL248" i="3"/>
  <c r="CM248" i="3"/>
  <c r="CN248" i="3"/>
  <c r="CO248" i="3"/>
  <c r="CP248" i="3"/>
  <c r="CL249" i="3"/>
  <c r="CM249" i="3"/>
  <c r="CN249" i="3"/>
  <c r="CO249" i="3"/>
  <c r="CP249" i="3"/>
  <c r="CL250" i="3"/>
  <c r="CM250" i="3"/>
  <c r="CN250" i="3"/>
  <c r="CO250" i="3"/>
  <c r="CP250" i="3"/>
  <c r="CL251" i="3"/>
  <c r="CM251" i="3"/>
  <c r="CN251" i="3"/>
  <c r="CO251" i="3"/>
  <c r="CP251" i="3"/>
  <c r="CL252" i="3"/>
  <c r="CM252" i="3"/>
  <c r="CN252" i="3"/>
  <c r="CO252" i="3"/>
  <c r="CP252" i="3"/>
  <c r="CL253" i="3"/>
  <c r="CM253" i="3"/>
  <c r="CN253" i="3"/>
  <c r="CO253" i="3"/>
  <c r="CP253" i="3"/>
  <c r="CL254" i="3"/>
  <c r="CM254" i="3"/>
  <c r="CN254" i="3"/>
  <c r="CO254" i="3"/>
  <c r="CP254" i="3"/>
  <c r="CL255" i="3"/>
  <c r="CM255" i="3"/>
  <c r="CN255" i="3"/>
  <c r="CO255" i="3"/>
  <c r="CP255" i="3"/>
  <c r="CL256" i="3"/>
  <c r="CM256" i="3"/>
  <c r="CN256" i="3"/>
  <c r="CO256" i="3"/>
  <c r="CP256" i="3"/>
  <c r="CL257" i="3"/>
  <c r="CM257" i="3"/>
  <c r="CN257" i="3"/>
  <c r="CO257" i="3"/>
  <c r="CP257" i="3"/>
  <c r="CL258" i="3"/>
  <c r="CM258" i="3"/>
  <c r="CN258" i="3"/>
  <c r="CO258" i="3"/>
  <c r="CP258" i="3"/>
  <c r="CL259" i="3"/>
  <c r="CM259" i="3"/>
  <c r="CN259" i="3"/>
  <c r="CO259" i="3"/>
  <c r="CP259" i="3"/>
  <c r="CL260" i="3"/>
  <c r="CM260" i="3"/>
  <c r="CN260" i="3"/>
  <c r="CO260" i="3"/>
  <c r="CP260" i="3"/>
  <c r="CL261" i="3"/>
  <c r="CM261" i="3"/>
  <c r="CN261" i="3"/>
  <c r="CO261" i="3"/>
  <c r="CP261" i="3"/>
  <c r="CL262" i="3"/>
  <c r="CM262" i="3"/>
  <c r="CN262" i="3"/>
  <c r="CO262" i="3"/>
  <c r="CP262" i="3"/>
  <c r="CL263" i="3"/>
  <c r="CM263" i="3"/>
  <c r="CN263" i="3"/>
  <c r="CO263" i="3"/>
  <c r="CP263" i="3"/>
  <c r="CL264" i="3"/>
  <c r="CM264" i="3"/>
  <c r="CN264" i="3"/>
  <c r="CO264" i="3"/>
  <c r="CP264" i="3"/>
  <c r="CN265" i="3"/>
  <c r="CO265" i="3"/>
  <c r="CP265" i="3"/>
  <c r="CL266" i="3"/>
  <c r="CM266" i="3"/>
  <c r="CN266" i="3"/>
  <c r="CO266" i="3"/>
  <c r="CP266" i="3"/>
  <c r="CL267" i="3"/>
  <c r="CM267" i="3"/>
  <c r="CN267" i="3"/>
  <c r="CO267" i="3"/>
  <c r="CP267" i="3"/>
  <c r="CL268" i="3"/>
  <c r="CM268" i="3"/>
  <c r="CN268" i="3"/>
  <c r="CO268" i="3"/>
  <c r="CP268" i="3"/>
  <c r="CL269" i="3"/>
  <c r="CM269" i="3"/>
  <c r="CN269" i="3"/>
  <c r="CO269" i="3"/>
  <c r="CP269" i="3"/>
  <c r="CL270" i="3"/>
  <c r="CM270" i="3"/>
  <c r="CN270" i="3"/>
  <c r="CO270" i="3"/>
  <c r="CP270" i="3"/>
  <c r="CL271" i="3"/>
  <c r="CM271" i="3"/>
  <c r="CN271" i="3"/>
  <c r="CO271" i="3"/>
  <c r="CP271" i="3"/>
  <c r="CL272" i="3"/>
  <c r="CM272" i="3"/>
  <c r="CN272" i="3"/>
  <c r="CO272" i="3"/>
  <c r="CP272" i="3"/>
  <c r="CN273" i="3"/>
  <c r="CO273" i="3"/>
  <c r="CP273" i="3"/>
  <c r="CL274" i="3"/>
  <c r="CM274" i="3"/>
  <c r="CN274" i="3"/>
  <c r="CO274" i="3"/>
  <c r="CP274" i="3"/>
  <c r="CL275" i="3"/>
  <c r="CM275" i="3"/>
  <c r="CN275" i="3"/>
  <c r="CO275" i="3"/>
  <c r="CP275" i="3"/>
  <c r="CL276" i="3"/>
  <c r="CM276" i="3"/>
  <c r="CN276" i="3"/>
  <c r="CO276" i="3"/>
  <c r="CP276" i="3"/>
  <c r="CL277" i="3"/>
  <c r="CM277" i="3"/>
  <c r="CN277" i="3"/>
  <c r="CO277" i="3"/>
  <c r="CP277" i="3"/>
  <c r="CL278" i="3"/>
  <c r="CM278" i="3"/>
  <c r="CN278" i="3"/>
  <c r="CO278" i="3"/>
  <c r="CP278" i="3"/>
  <c r="CL279" i="3"/>
  <c r="CM279" i="3"/>
  <c r="CN279" i="3"/>
  <c r="CO279" i="3"/>
  <c r="CP279" i="3"/>
  <c r="CL280" i="3"/>
  <c r="CM280" i="3"/>
  <c r="CN280" i="3"/>
  <c r="CO280" i="3"/>
  <c r="CP280" i="3"/>
  <c r="CL281" i="3"/>
  <c r="CM281" i="3"/>
  <c r="CN281" i="3"/>
  <c r="CO281" i="3"/>
  <c r="CP281" i="3"/>
  <c r="CL282" i="3"/>
  <c r="CM282" i="3"/>
  <c r="CN282" i="3"/>
  <c r="CO282" i="3"/>
  <c r="CP282" i="3"/>
  <c r="CL283" i="3"/>
  <c r="CM283" i="3"/>
  <c r="CN283" i="3"/>
  <c r="CO283" i="3"/>
  <c r="CP283" i="3"/>
  <c r="CL284" i="3"/>
  <c r="CM284" i="3"/>
  <c r="CN284" i="3"/>
  <c r="CO284" i="3"/>
  <c r="CP284" i="3"/>
  <c r="CL285" i="3"/>
  <c r="CM285" i="3"/>
  <c r="CN285" i="3"/>
  <c r="CO285" i="3"/>
  <c r="CP285" i="3"/>
  <c r="CL286" i="3"/>
  <c r="CM286" i="3"/>
  <c r="CN286" i="3"/>
  <c r="CO286" i="3"/>
  <c r="CP286" i="3"/>
  <c r="CL287" i="3"/>
  <c r="CM287" i="3"/>
  <c r="CN287" i="3"/>
  <c r="CO287" i="3"/>
  <c r="CP287" i="3"/>
  <c r="CL288" i="3"/>
  <c r="CM288" i="3"/>
  <c r="CN288" i="3"/>
  <c r="CO288" i="3"/>
  <c r="CP288" i="3"/>
  <c r="CL289" i="3"/>
  <c r="CM289" i="3"/>
  <c r="CN289" i="3"/>
  <c r="CO289" i="3"/>
  <c r="CP289" i="3"/>
  <c r="CL290" i="3"/>
  <c r="CM290" i="3"/>
  <c r="CN290" i="3"/>
  <c r="CO290" i="3"/>
  <c r="CP290" i="3"/>
  <c r="CL291" i="3"/>
  <c r="CM291" i="3"/>
  <c r="CN291" i="3"/>
  <c r="CO291" i="3"/>
  <c r="CP291" i="3"/>
  <c r="CL292" i="3"/>
  <c r="CM292" i="3"/>
  <c r="CN292" i="3"/>
  <c r="CO292" i="3"/>
  <c r="CP292" i="3"/>
  <c r="CL293" i="3"/>
  <c r="CM293" i="3"/>
  <c r="CN293" i="3"/>
  <c r="CO293" i="3"/>
  <c r="CP293" i="3"/>
  <c r="CN294" i="3"/>
  <c r="CO294" i="3"/>
  <c r="CP294" i="3"/>
  <c r="CL295" i="3"/>
  <c r="CM295" i="3"/>
  <c r="CN295" i="3"/>
  <c r="CO295" i="3"/>
  <c r="CP295" i="3"/>
  <c r="CL296" i="3"/>
  <c r="CM296" i="3"/>
  <c r="CN296" i="3"/>
  <c r="CO296" i="3"/>
  <c r="CP296" i="3"/>
  <c r="CL297" i="3"/>
  <c r="CM297" i="3"/>
  <c r="CN297" i="3"/>
  <c r="CO297" i="3"/>
  <c r="CP297" i="3"/>
  <c r="CL298" i="3"/>
  <c r="CM298" i="3"/>
  <c r="CN298" i="3"/>
  <c r="CO298" i="3"/>
  <c r="CP298" i="3"/>
  <c r="CL299" i="3"/>
  <c r="CM299" i="3"/>
  <c r="CN299" i="3"/>
  <c r="CO299" i="3"/>
  <c r="CP299" i="3"/>
  <c r="CL300" i="3"/>
  <c r="CM300" i="3"/>
  <c r="CN300" i="3"/>
  <c r="CO300" i="3"/>
  <c r="CP300" i="3"/>
  <c r="CL301" i="3"/>
  <c r="CM301" i="3"/>
  <c r="CN301" i="3"/>
  <c r="CO301" i="3"/>
  <c r="CP301" i="3"/>
  <c r="CL302" i="3"/>
  <c r="CM302" i="3"/>
  <c r="CN302" i="3"/>
  <c r="CO302" i="3"/>
  <c r="CP302" i="3"/>
  <c r="CL303" i="3"/>
  <c r="CM303" i="3"/>
  <c r="CN303" i="3"/>
  <c r="CO303" i="3"/>
  <c r="CP303" i="3"/>
  <c r="CL304" i="3"/>
  <c r="CM304" i="3"/>
  <c r="CN304" i="3"/>
  <c r="CO304" i="3"/>
  <c r="CP304" i="3"/>
  <c r="CL305" i="3"/>
  <c r="CM305" i="3"/>
  <c r="CN305" i="3"/>
  <c r="CO305" i="3"/>
  <c r="CP305" i="3"/>
  <c r="CN306" i="3"/>
  <c r="CO306" i="3"/>
  <c r="CP306" i="3"/>
  <c r="CN307" i="3"/>
  <c r="CO307" i="3"/>
  <c r="CP307" i="3"/>
  <c r="CL308" i="3"/>
  <c r="CM308" i="3"/>
  <c r="CN308" i="3"/>
  <c r="CO308" i="3"/>
  <c r="CP308" i="3"/>
  <c r="CL309" i="3"/>
  <c r="CM309" i="3"/>
  <c r="CN309" i="3"/>
  <c r="CO309" i="3"/>
  <c r="CP309" i="3"/>
  <c r="CL310" i="3"/>
  <c r="CM310" i="3"/>
  <c r="CN310" i="3"/>
  <c r="CO310" i="3"/>
  <c r="CP310" i="3"/>
  <c r="CL311" i="3"/>
  <c r="CM311" i="3"/>
  <c r="CN311" i="3"/>
  <c r="CO311" i="3"/>
  <c r="CP311" i="3"/>
  <c r="CL312" i="3"/>
  <c r="CM312" i="3"/>
  <c r="CN312" i="3"/>
  <c r="CO312" i="3"/>
  <c r="CP312" i="3"/>
  <c r="CL313" i="3"/>
  <c r="CM313" i="3"/>
  <c r="CN313" i="3"/>
  <c r="CO313" i="3"/>
  <c r="CP313" i="3"/>
  <c r="CN314" i="3"/>
  <c r="CO314" i="3"/>
  <c r="CP314" i="3"/>
  <c r="CL315" i="3"/>
  <c r="CM315" i="3"/>
  <c r="CN315" i="3"/>
  <c r="CO315" i="3"/>
  <c r="CP315" i="3"/>
  <c r="CL316" i="3"/>
  <c r="CM316" i="3"/>
  <c r="CN316" i="3"/>
  <c r="CO316" i="3"/>
  <c r="CP316" i="3"/>
  <c r="CL317" i="3"/>
  <c r="CM317" i="3"/>
  <c r="CN317" i="3"/>
  <c r="CO317" i="3"/>
  <c r="CP317" i="3"/>
  <c r="CL318" i="3"/>
  <c r="CM318" i="3"/>
  <c r="CN318" i="3"/>
  <c r="CO318" i="3"/>
  <c r="CP318" i="3"/>
  <c r="CL319" i="3"/>
  <c r="CM319" i="3"/>
  <c r="CN319" i="3"/>
  <c r="CO319" i="3"/>
  <c r="CP319" i="3"/>
  <c r="CL320" i="3"/>
  <c r="CM320" i="3"/>
  <c r="CN320" i="3"/>
  <c r="CO320" i="3"/>
  <c r="CP320" i="3"/>
  <c r="CL321" i="3"/>
  <c r="CM321" i="3"/>
  <c r="CN321" i="3"/>
  <c r="CO321" i="3"/>
  <c r="CP321" i="3"/>
  <c r="CL322" i="3"/>
  <c r="CM322" i="3"/>
  <c r="CN322" i="3"/>
  <c r="CO322" i="3"/>
  <c r="CP322" i="3"/>
  <c r="CL323" i="3"/>
  <c r="CM323" i="3"/>
  <c r="CN323" i="3"/>
  <c r="CO323" i="3"/>
  <c r="CP323" i="3"/>
  <c r="CL324" i="3"/>
  <c r="CM324" i="3"/>
  <c r="CN324" i="3"/>
  <c r="CO324" i="3"/>
  <c r="CP324" i="3"/>
  <c r="CL325" i="3"/>
  <c r="CM325" i="3"/>
  <c r="CN325" i="3"/>
  <c r="CO325" i="3"/>
  <c r="CP325" i="3"/>
  <c r="CL326" i="3"/>
  <c r="CM326" i="3"/>
  <c r="CN326" i="3"/>
  <c r="CO326" i="3"/>
  <c r="CP326" i="3"/>
  <c r="CN327" i="3"/>
  <c r="CO327" i="3"/>
  <c r="CP327" i="3"/>
  <c r="CL328" i="3"/>
  <c r="CM328" i="3"/>
  <c r="CN328" i="3"/>
  <c r="CO328" i="3"/>
  <c r="CP328" i="3"/>
  <c r="CL329" i="3"/>
  <c r="CM329" i="3"/>
  <c r="CN329" i="3"/>
  <c r="CO329" i="3"/>
  <c r="CP329" i="3"/>
  <c r="CL330" i="3"/>
  <c r="CM330" i="3"/>
  <c r="CN330" i="3"/>
  <c r="CO330" i="3"/>
  <c r="CP330" i="3"/>
  <c r="CL331" i="3"/>
  <c r="CM331" i="3"/>
  <c r="CN331" i="3"/>
  <c r="CO331" i="3"/>
  <c r="CP331" i="3"/>
  <c r="CL332" i="3"/>
  <c r="CM332" i="3"/>
  <c r="CN332" i="3"/>
  <c r="CO332" i="3"/>
  <c r="CP332" i="3"/>
  <c r="CL333" i="3"/>
  <c r="CM333" i="3"/>
  <c r="CN333" i="3"/>
  <c r="CO333" i="3"/>
  <c r="CP333" i="3"/>
  <c r="CL334" i="3"/>
  <c r="CM334" i="3"/>
  <c r="CN334" i="3"/>
  <c r="CO334" i="3"/>
  <c r="CP334" i="3"/>
  <c r="CL335" i="3"/>
  <c r="CM335" i="3"/>
  <c r="CN335" i="3"/>
  <c r="CO335" i="3"/>
  <c r="CP335" i="3"/>
  <c r="CL336" i="3"/>
  <c r="CM336" i="3"/>
  <c r="CN336" i="3"/>
  <c r="CO336" i="3"/>
  <c r="CP336" i="3"/>
  <c r="CL337" i="3"/>
  <c r="CM337" i="3"/>
  <c r="CN337" i="3"/>
  <c r="CO337" i="3"/>
  <c r="CP337" i="3"/>
  <c r="CL338" i="3"/>
  <c r="CM338" i="3"/>
  <c r="CN338" i="3"/>
  <c r="CO338" i="3"/>
  <c r="CP338" i="3"/>
  <c r="CL339" i="3"/>
  <c r="CM339" i="3"/>
  <c r="CN339" i="3"/>
  <c r="CO339" i="3"/>
  <c r="CP339" i="3"/>
  <c r="CL340" i="3"/>
  <c r="CM340" i="3"/>
  <c r="CN340" i="3"/>
  <c r="CO340" i="3"/>
  <c r="CP340" i="3"/>
  <c r="CL341" i="3"/>
  <c r="CM341" i="3"/>
  <c r="CN341" i="3"/>
  <c r="CO341" i="3"/>
  <c r="CP341" i="3"/>
  <c r="CL342" i="3"/>
  <c r="CM342" i="3"/>
  <c r="CN342" i="3"/>
  <c r="CO342" i="3"/>
  <c r="CP342" i="3"/>
  <c r="CL343" i="3"/>
  <c r="CM343" i="3"/>
  <c r="CN343" i="3"/>
  <c r="CO343" i="3"/>
  <c r="CP343" i="3"/>
  <c r="CL344" i="3"/>
  <c r="CM344" i="3"/>
  <c r="CN344" i="3"/>
  <c r="CO344" i="3"/>
  <c r="CP344" i="3"/>
  <c r="CL345" i="3"/>
  <c r="CM345" i="3"/>
  <c r="CN345" i="3"/>
  <c r="CO345" i="3"/>
  <c r="CP345" i="3"/>
  <c r="CN346" i="3"/>
  <c r="CO346" i="3"/>
  <c r="CP346" i="3"/>
  <c r="CL347" i="3"/>
  <c r="CM347" i="3"/>
  <c r="CN347" i="3"/>
  <c r="CO347" i="3"/>
  <c r="CP347" i="3"/>
  <c r="CN348" i="3"/>
  <c r="CO348" i="3"/>
  <c r="CP348" i="3"/>
  <c r="CL349" i="3"/>
  <c r="CM349" i="3"/>
  <c r="CN349" i="3"/>
  <c r="CO349" i="3"/>
  <c r="CP349" i="3"/>
  <c r="CL350" i="3"/>
  <c r="CM350" i="3"/>
  <c r="CN350" i="3"/>
  <c r="CO350" i="3"/>
  <c r="CP350" i="3"/>
  <c r="CL351" i="3"/>
  <c r="CM351" i="3"/>
  <c r="CN351" i="3"/>
  <c r="CO351" i="3"/>
  <c r="CP351" i="3"/>
  <c r="CN352" i="3"/>
  <c r="CO352" i="3"/>
  <c r="CP352" i="3"/>
  <c r="CL353" i="3"/>
  <c r="CM353" i="3"/>
  <c r="CN353" i="3"/>
  <c r="CO353" i="3"/>
  <c r="CP353" i="3"/>
  <c r="CL354" i="3"/>
  <c r="CM354" i="3"/>
  <c r="CN354" i="3"/>
  <c r="CO354" i="3"/>
  <c r="CP354" i="3"/>
  <c r="CL355" i="3"/>
  <c r="CM355" i="3"/>
  <c r="CN355" i="3"/>
  <c r="CO355" i="3"/>
  <c r="CP355" i="3"/>
  <c r="CL356" i="3"/>
  <c r="CM356" i="3"/>
  <c r="CN356" i="3"/>
  <c r="CO356" i="3"/>
  <c r="CP356" i="3"/>
  <c r="CL357" i="3"/>
  <c r="CM357" i="3"/>
  <c r="CN357" i="3"/>
  <c r="CO357" i="3"/>
  <c r="CP357" i="3"/>
  <c r="CN358" i="3"/>
  <c r="CO358" i="3"/>
  <c r="CP358" i="3"/>
  <c r="CL359" i="3"/>
  <c r="CM359" i="3"/>
  <c r="CN359" i="3"/>
  <c r="CO359" i="3"/>
  <c r="CP359" i="3"/>
  <c r="CL360" i="3"/>
  <c r="CM360" i="3"/>
  <c r="CN360" i="3"/>
  <c r="CO360" i="3"/>
  <c r="CP360" i="3"/>
  <c r="CL361" i="3"/>
  <c r="CM361" i="3"/>
  <c r="CN361" i="3"/>
  <c r="CO361" i="3"/>
  <c r="CP361" i="3"/>
  <c r="CL362" i="3"/>
  <c r="CM362" i="3"/>
  <c r="CN362" i="3"/>
  <c r="CO362" i="3"/>
  <c r="CP362" i="3"/>
  <c r="CL363" i="3"/>
  <c r="CM363" i="3"/>
  <c r="CN363" i="3"/>
  <c r="CO363" i="3"/>
  <c r="CP363" i="3"/>
  <c r="CN364" i="3"/>
  <c r="CO364" i="3"/>
  <c r="CP364" i="3"/>
  <c r="CN365" i="3"/>
  <c r="CO365" i="3"/>
  <c r="CP365" i="3"/>
  <c r="CL366" i="3"/>
  <c r="CM366" i="3"/>
  <c r="CN366" i="3"/>
  <c r="CO366" i="3"/>
  <c r="CP366" i="3"/>
  <c r="CL367" i="3"/>
  <c r="CM367" i="3"/>
  <c r="CN367" i="3"/>
  <c r="CO367" i="3"/>
  <c r="CP367" i="3"/>
  <c r="CL368" i="3"/>
  <c r="CM368" i="3"/>
  <c r="CN368" i="3"/>
  <c r="CO368" i="3"/>
  <c r="CP368" i="3"/>
  <c r="CN369" i="3"/>
  <c r="CO369" i="3"/>
  <c r="CP369" i="3"/>
  <c r="CN370" i="3"/>
  <c r="CO370" i="3"/>
  <c r="CP370" i="3"/>
  <c r="CL371" i="3"/>
  <c r="CM371" i="3"/>
  <c r="CN371" i="3"/>
  <c r="CO371" i="3"/>
  <c r="CP371" i="3"/>
  <c r="CL372" i="3"/>
  <c r="CM372" i="3"/>
  <c r="CN372" i="3"/>
  <c r="CO372" i="3"/>
  <c r="CP372" i="3"/>
  <c r="CL373" i="3"/>
  <c r="CM373" i="3"/>
  <c r="CN373" i="3"/>
  <c r="CO373" i="3"/>
  <c r="CP373" i="3"/>
  <c r="CL374" i="3"/>
  <c r="CM374" i="3"/>
  <c r="CN374" i="3"/>
  <c r="CO374" i="3"/>
  <c r="CP374" i="3"/>
  <c r="CL375" i="3"/>
  <c r="CM375" i="3"/>
  <c r="CN375" i="3"/>
  <c r="CO375" i="3"/>
  <c r="CP375" i="3"/>
  <c r="CL376" i="3"/>
  <c r="CM376" i="3"/>
  <c r="CN376" i="3"/>
  <c r="CO376" i="3"/>
  <c r="CP376" i="3"/>
  <c r="CL377" i="3"/>
  <c r="CM377" i="3"/>
  <c r="CN377" i="3"/>
  <c r="CO377" i="3"/>
  <c r="CP377" i="3"/>
  <c r="CL378" i="3"/>
  <c r="CM378" i="3"/>
  <c r="CN378" i="3"/>
  <c r="CO378" i="3"/>
  <c r="CP378" i="3"/>
  <c r="CL379" i="3"/>
  <c r="CM379" i="3"/>
  <c r="CN379" i="3"/>
  <c r="CO379" i="3"/>
  <c r="CP379" i="3"/>
  <c r="CL380" i="3"/>
  <c r="CM380" i="3"/>
  <c r="CN380" i="3"/>
  <c r="CO380" i="3"/>
  <c r="CP380" i="3"/>
  <c r="CL381" i="3"/>
  <c r="CM381" i="3"/>
  <c r="CN381" i="3"/>
  <c r="CO381" i="3"/>
  <c r="CP381" i="3"/>
  <c r="CL382" i="3"/>
  <c r="CM382" i="3"/>
  <c r="CN382" i="3"/>
  <c r="CO382" i="3"/>
  <c r="CP382" i="3"/>
  <c r="CL383" i="3"/>
  <c r="CM383" i="3"/>
  <c r="CN383" i="3"/>
  <c r="CO383" i="3"/>
  <c r="CP383" i="3"/>
  <c r="CL384" i="3"/>
  <c r="CM384" i="3"/>
  <c r="CN384" i="3"/>
  <c r="CO384" i="3"/>
  <c r="CP384" i="3"/>
  <c r="CL385" i="3"/>
  <c r="CM385" i="3"/>
  <c r="CN385" i="3"/>
  <c r="CO385" i="3"/>
  <c r="CP385" i="3"/>
  <c r="CL386" i="3"/>
  <c r="CM386" i="3"/>
  <c r="CN386" i="3"/>
  <c r="CO386" i="3"/>
  <c r="CP386" i="3"/>
  <c r="CL387" i="3"/>
  <c r="CM387" i="3"/>
  <c r="CN387" i="3"/>
  <c r="CO387" i="3"/>
  <c r="CP387" i="3"/>
  <c r="CL388" i="3"/>
  <c r="CM388" i="3"/>
  <c r="CN388" i="3"/>
  <c r="CO388" i="3"/>
  <c r="CP388" i="3"/>
  <c r="CL389" i="3"/>
  <c r="CM389" i="3"/>
  <c r="CN389" i="3"/>
  <c r="CO389" i="3"/>
  <c r="CP389" i="3"/>
  <c r="CL390" i="3"/>
  <c r="CM390" i="3"/>
  <c r="CN390" i="3"/>
  <c r="CO390" i="3"/>
  <c r="CP390" i="3"/>
  <c r="CL391" i="3"/>
  <c r="CM391" i="3"/>
  <c r="CN391" i="3"/>
  <c r="CO391" i="3"/>
  <c r="CP391" i="3"/>
  <c r="CL392" i="3"/>
  <c r="CM392" i="3"/>
  <c r="CN392" i="3"/>
  <c r="CO392" i="3"/>
  <c r="CP392" i="3"/>
  <c r="CL393" i="3"/>
  <c r="CM393" i="3"/>
  <c r="CN393" i="3"/>
  <c r="CO393" i="3"/>
  <c r="CP393" i="3"/>
  <c r="CL394" i="3"/>
  <c r="CM394" i="3"/>
  <c r="CN394" i="3"/>
  <c r="CO394" i="3"/>
  <c r="CP394" i="3"/>
  <c r="CL395" i="3"/>
  <c r="CM395" i="3"/>
  <c r="CN395" i="3"/>
  <c r="CO395" i="3"/>
  <c r="CP395" i="3"/>
  <c r="CN396" i="3"/>
  <c r="CO396" i="3"/>
  <c r="CP396" i="3"/>
  <c r="CL397" i="3"/>
  <c r="CM397" i="3"/>
  <c r="CN397" i="3"/>
  <c r="CO397" i="3"/>
  <c r="CP397" i="3"/>
  <c r="CL398" i="3"/>
  <c r="CM398" i="3"/>
  <c r="CN398" i="3"/>
  <c r="CO398" i="3"/>
  <c r="CP398" i="3"/>
  <c r="CL399" i="3"/>
  <c r="CM399" i="3"/>
  <c r="CN399" i="3"/>
  <c r="CO399" i="3"/>
  <c r="CP399" i="3"/>
  <c r="CL400" i="3"/>
  <c r="CM400" i="3"/>
  <c r="CN400" i="3"/>
  <c r="CO400" i="3"/>
  <c r="CP400" i="3"/>
  <c r="CL401" i="3"/>
  <c r="CM401" i="3"/>
  <c r="CN401" i="3"/>
  <c r="CO401" i="3"/>
  <c r="CP401" i="3"/>
  <c r="CL402" i="3"/>
  <c r="CM402" i="3"/>
  <c r="CN402" i="3"/>
  <c r="CO402" i="3"/>
  <c r="CP402" i="3"/>
  <c r="CL403" i="3"/>
  <c r="CM403" i="3"/>
  <c r="CN403" i="3"/>
  <c r="CO403" i="3"/>
  <c r="CP403" i="3"/>
  <c r="CL404" i="3"/>
  <c r="CM404" i="3"/>
  <c r="CN404" i="3"/>
  <c r="CO404" i="3"/>
  <c r="CP404" i="3"/>
  <c r="CL405" i="3"/>
  <c r="CM405" i="3"/>
  <c r="CN405" i="3"/>
  <c r="CO405" i="3"/>
  <c r="CP405" i="3"/>
  <c r="CL406" i="3"/>
  <c r="CM406" i="3"/>
  <c r="CN406" i="3"/>
  <c r="CO406" i="3"/>
  <c r="CP406" i="3"/>
  <c r="CL407" i="3"/>
  <c r="CM407" i="3"/>
  <c r="CN407" i="3"/>
  <c r="CO407" i="3"/>
  <c r="CP407" i="3"/>
  <c r="CL408" i="3"/>
  <c r="CM408" i="3"/>
  <c r="CN408" i="3"/>
  <c r="CO408" i="3"/>
  <c r="CP408" i="3"/>
  <c r="CL409" i="3"/>
  <c r="CM409" i="3"/>
  <c r="CN409" i="3"/>
  <c r="CO409" i="3"/>
  <c r="CP409" i="3"/>
  <c r="CL410" i="3"/>
  <c r="CM410" i="3"/>
  <c r="CN410" i="3"/>
  <c r="CO410" i="3"/>
  <c r="CP410" i="3"/>
  <c r="CL411" i="3"/>
  <c r="CM411" i="3"/>
  <c r="CN411" i="3"/>
  <c r="CO411" i="3"/>
  <c r="CP411" i="3"/>
  <c r="CL412" i="3"/>
  <c r="CM412" i="3"/>
  <c r="CN412" i="3"/>
  <c r="CO412" i="3"/>
  <c r="CP412" i="3"/>
  <c r="CL413" i="3"/>
  <c r="CM413" i="3"/>
  <c r="CN413" i="3"/>
  <c r="CO413" i="3"/>
  <c r="CP413" i="3"/>
  <c r="CL414" i="3"/>
  <c r="CM414" i="3"/>
  <c r="CN414" i="3"/>
  <c r="CO414" i="3"/>
  <c r="CP414" i="3"/>
  <c r="CL415" i="3"/>
  <c r="CM415" i="3"/>
  <c r="CN415" i="3"/>
  <c r="CO415" i="3"/>
  <c r="CP415" i="3"/>
  <c r="CL416" i="3"/>
  <c r="CM416" i="3"/>
  <c r="CN416" i="3"/>
  <c r="CO416" i="3"/>
  <c r="CP416" i="3"/>
  <c r="CL417" i="3"/>
  <c r="CM417" i="3"/>
  <c r="CN417" i="3"/>
  <c r="CO417" i="3"/>
  <c r="CP417" i="3"/>
  <c r="CL418" i="3"/>
  <c r="CM418" i="3"/>
  <c r="CN418" i="3"/>
  <c r="CO418" i="3"/>
  <c r="CP418" i="3"/>
  <c r="CL419" i="3"/>
  <c r="CM419" i="3"/>
  <c r="CN419" i="3"/>
  <c r="CO419" i="3"/>
  <c r="CP419" i="3"/>
  <c r="CL420" i="3"/>
  <c r="CM420" i="3"/>
  <c r="CN420" i="3"/>
  <c r="CO420" i="3"/>
  <c r="CP420" i="3"/>
  <c r="CL421" i="3"/>
  <c r="CM421" i="3"/>
  <c r="CN421" i="3"/>
  <c r="CO421" i="3"/>
  <c r="CP421" i="3"/>
  <c r="CL422" i="3"/>
  <c r="CM422" i="3"/>
  <c r="CN422" i="3"/>
  <c r="CO422" i="3"/>
  <c r="CP422" i="3"/>
  <c r="CL423" i="3"/>
  <c r="CM423" i="3"/>
  <c r="CN423" i="3"/>
  <c r="CO423" i="3"/>
  <c r="CP423" i="3"/>
  <c r="CL424" i="3"/>
  <c r="CM424" i="3"/>
  <c r="CN424" i="3"/>
  <c r="CO424" i="3"/>
  <c r="CP424" i="3"/>
  <c r="CL425" i="3"/>
  <c r="CM425" i="3"/>
  <c r="CN425" i="3"/>
  <c r="CO425" i="3"/>
  <c r="CP425" i="3"/>
  <c r="CN426" i="3"/>
  <c r="CO426" i="3"/>
  <c r="CP426" i="3"/>
  <c r="CL427" i="3"/>
  <c r="CM427" i="3"/>
  <c r="CN427" i="3"/>
  <c r="CO427" i="3"/>
  <c r="CP427" i="3"/>
  <c r="CL428" i="3"/>
  <c r="CM428" i="3"/>
  <c r="CN428" i="3"/>
  <c r="CO428" i="3"/>
  <c r="CP428" i="3"/>
  <c r="CL429" i="3"/>
  <c r="CM429" i="3"/>
  <c r="CN429" i="3"/>
  <c r="CO429" i="3"/>
  <c r="CP429" i="3"/>
  <c r="CL430" i="3"/>
  <c r="CM430" i="3"/>
  <c r="CN430" i="3"/>
  <c r="CO430" i="3"/>
  <c r="CP430" i="3"/>
  <c r="CL431" i="3"/>
  <c r="CM431" i="3"/>
  <c r="CN431" i="3"/>
  <c r="CO431" i="3"/>
  <c r="CP431" i="3"/>
  <c r="CL432" i="3"/>
  <c r="CM432" i="3"/>
  <c r="CN432" i="3"/>
  <c r="CO432" i="3"/>
  <c r="CP432" i="3"/>
  <c r="CL433" i="3"/>
  <c r="CM433" i="3"/>
  <c r="CN433" i="3"/>
  <c r="CO433" i="3"/>
  <c r="CP433" i="3"/>
  <c r="CL434" i="3"/>
  <c r="CM434" i="3"/>
  <c r="CN434" i="3"/>
  <c r="CO434" i="3"/>
  <c r="CP434" i="3"/>
  <c r="CL435" i="3"/>
  <c r="CM435" i="3"/>
  <c r="CN435" i="3"/>
  <c r="CO435" i="3"/>
  <c r="CP435" i="3"/>
  <c r="CL436" i="3"/>
  <c r="CM436" i="3"/>
  <c r="CN436" i="3"/>
  <c r="CO436" i="3"/>
  <c r="CP436" i="3"/>
  <c r="CL437" i="3"/>
  <c r="CM437" i="3"/>
  <c r="CN437" i="3"/>
  <c r="CO437" i="3"/>
  <c r="CP437" i="3"/>
  <c r="CL438" i="3"/>
  <c r="CM438" i="3"/>
  <c r="CN438" i="3"/>
  <c r="CO438" i="3"/>
  <c r="CP438" i="3"/>
  <c r="CL439" i="3"/>
  <c r="CM439" i="3"/>
  <c r="CN439" i="3"/>
  <c r="CO439" i="3"/>
  <c r="CP439" i="3"/>
  <c r="CL440" i="3"/>
  <c r="CM440" i="3"/>
  <c r="CN440" i="3"/>
  <c r="CO440" i="3"/>
  <c r="CP440" i="3"/>
  <c r="CL441" i="3"/>
  <c r="CM441" i="3"/>
  <c r="CN441" i="3"/>
  <c r="CO441" i="3"/>
  <c r="CP441" i="3"/>
  <c r="CL442" i="3"/>
  <c r="CM442" i="3"/>
  <c r="CN442" i="3"/>
  <c r="CO442" i="3"/>
  <c r="CP442" i="3"/>
  <c r="CL443" i="3"/>
  <c r="CM443" i="3"/>
  <c r="CN443" i="3"/>
  <c r="CO443" i="3"/>
  <c r="CP443" i="3"/>
  <c r="CL444" i="3"/>
  <c r="CM444" i="3"/>
  <c r="CN444" i="3"/>
  <c r="CO444" i="3"/>
  <c r="CP444" i="3"/>
  <c r="CL445" i="3"/>
  <c r="CM445" i="3"/>
  <c r="CN445" i="3"/>
  <c r="CO445" i="3"/>
  <c r="CP445" i="3"/>
  <c r="CL446" i="3"/>
  <c r="CM446" i="3"/>
  <c r="CN446" i="3"/>
  <c r="CO446" i="3"/>
  <c r="CP446" i="3"/>
  <c r="CL447" i="3"/>
  <c r="CM447" i="3"/>
  <c r="CN447" i="3"/>
  <c r="CO447" i="3"/>
  <c r="CP447" i="3"/>
  <c r="CL448" i="3"/>
  <c r="CM448" i="3"/>
  <c r="CN448" i="3"/>
  <c r="CO448" i="3"/>
  <c r="CP448" i="3"/>
  <c r="CL449" i="3"/>
  <c r="CM449" i="3"/>
  <c r="CN449" i="3"/>
  <c r="CO449" i="3"/>
  <c r="CP449" i="3"/>
  <c r="CL450" i="3"/>
  <c r="CM450" i="3"/>
  <c r="CN450" i="3"/>
  <c r="CO450" i="3"/>
  <c r="CP450" i="3"/>
  <c r="CL451" i="3"/>
  <c r="CM451" i="3"/>
  <c r="CN451" i="3"/>
  <c r="CO451" i="3"/>
  <c r="CP451" i="3"/>
  <c r="CL452" i="3"/>
  <c r="CM452" i="3"/>
  <c r="CN452" i="3"/>
  <c r="CO452" i="3"/>
  <c r="CP452" i="3"/>
  <c r="CL453" i="3"/>
  <c r="CM453" i="3"/>
  <c r="CN453" i="3"/>
  <c r="CO453" i="3"/>
  <c r="CP453" i="3"/>
  <c r="CL454" i="3"/>
  <c r="CM454" i="3"/>
  <c r="CN454" i="3"/>
  <c r="CO454" i="3"/>
  <c r="CP454" i="3"/>
  <c r="CL455" i="3"/>
  <c r="CM455" i="3"/>
  <c r="CN455" i="3"/>
  <c r="CO455" i="3"/>
  <c r="CP455" i="3"/>
  <c r="CL456" i="3"/>
  <c r="CM456" i="3"/>
  <c r="CN456" i="3"/>
  <c r="CO456" i="3"/>
  <c r="CP456" i="3"/>
  <c r="CL457" i="3"/>
  <c r="CM457" i="3"/>
  <c r="CN457" i="3"/>
  <c r="CO457" i="3"/>
  <c r="CP457" i="3"/>
  <c r="CL458" i="3"/>
  <c r="CM458" i="3"/>
  <c r="CN458" i="3"/>
  <c r="CO458" i="3"/>
  <c r="CP458" i="3"/>
  <c r="CL459" i="3"/>
  <c r="CM459" i="3"/>
  <c r="CN459" i="3"/>
  <c r="CO459" i="3"/>
  <c r="CP459" i="3"/>
  <c r="CL460" i="3"/>
  <c r="CM460" i="3"/>
  <c r="CN460" i="3"/>
  <c r="CO460" i="3"/>
  <c r="CP460" i="3"/>
  <c r="CL461" i="3"/>
  <c r="CM461" i="3"/>
  <c r="CN461" i="3"/>
  <c r="CO461" i="3"/>
  <c r="CP461" i="3"/>
  <c r="CL462" i="3"/>
  <c r="CM462" i="3"/>
  <c r="CN462" i="3"/>
  <c r="CO462" i="3"/>
  <c r="CP462" i="3"/>
  <c r="CL463" i="3"/>
  <c r="CM463" i="3"/>
  <c r="CN463" i="3"/>
  <c r="CO463" i="3"/>
  <c r="CP463" i="3"/>
  <c r="CL464" i="3"/>
  <c r="CM464" i="3"/>
  <c r="CN464" i="3"/>
  <c r="CO464" i="3"/>
  <c r="CP464" i="3"/>
  <c r="CL465" i="3"/>
  <c r="CM465" i="3"/>
  <c r="CN465" i="3"/>
  <c r="CO465" i="3"/>
  <c r="CP465" i="3"/>
  <c r="CL466" i="3"/>
  <c r="CM466" i="3"/>
  <c r="CN466" i="3"/>
  <c r="CO466" i="3"/>
  <c r="CP466" i="3"/>
  <c r="CL467" i="3"/>
  <c r="CM467" i="3"/>
  <c r="CN467" i="3"/>
  <c r="CO467" i="3"/>
  <c r="CP467" i="3"/>
  <c r="CN468" i="3"/>
  <c r="CO468" i="3"/>
  <c r="CP468" i="3"/>
  <c r="CL469" i="3"/>
  <c r="CM469" i="3"/>
  <c r="CN469" i="3"/>
  <c r="CO469" i="3"/>
  <c r="CP469" i="3"/>
  <c r="CE483" i="3"/>
  <c r="CF483" i="3"/>
  <c r="CE484" i="3"/>
  <c r="CF484" i="3"/>
  <c r="CE485" i="3"/>
  <c r="CF485" i="3"/>
  <c r="CE487" i="3"/>
  <c r="CF487" i="3"/>
  <c r="CE488" i="3"/>
  <c r="CF488" i="3"/>
  <c r="CE489" i="3"/>
  <c r="CF489" i="3"/>
  <c r="CE491" i="3"/>
  <c r="CF491" i="3"/>
  <c r="CE492" i="3"/>
  <c r="CF492" i="3"/>
  <c r="BK483" i="3"/>
  <c r="BL483" i="3"/>
  <c r="BK484" i="3"/>
  <c r="BL484" i="3"/>
  <c r="BK485" i="3"/>
  <c r="BL485" i="3"/>
  <c r="BK487" i="3"/>
  <c r="BL487" i="3"/>
  <c r="BK488" i="3"/>
  <c r="BL488" i="3"/>
  <c r="BK489" i="3"/>
  <c r="BL489" i="3"/>
  <c r="BK491" i="3"/>
  <c r="BL491" i="3"/>
  <c r="BK492" i="3"/>
  <c r="BL492" i="3"/>
  <c r="V483" i="3"/>
  <c r="W483" i="3"/>
  <c r="X483" i="3"/>
  <c r="V484" i="3"/>
  <c r="W484" i="3"/>
  <c r="X484" i="3"/>
  <c r="V485" i="3"/>
  <c r="W485" i="3"/>
  <c r="X485" i="3"/>
  <c r="V487" i="3"/>
  <c r="W487" i="3"/>
  <c r="X487" i="3"/>
  <c r="V488" i="3"/>
  <c r="W488" i="3"/>
  <c r="X488" i="3"/>
  <c r="V489" i="3"/>
  <c r="W489" i="3"/>
  <c r="X489" i="3"/>
  <c r="V491" i="3"/>
  <c r="W491" i="3"/>
  <c r="X491" i="3"/>
  <c r="V492" i="3"/>
  <c r="W492" i="3"/>
  <c r="X492" i="3"/>
  <c r="V470" i="3"/>
  <c r="W470" i="3"/>
  <c r="X470" i="3"/>
  <c r="D27" i="13" l="1"/>
  <c r="D24" i="13"/>
  <c r="D28" i="13"/>
  <c r="D11" i="13"/>
  <c r="D10" i="13"/>
  <c r="D9" i="13"/>
  <c r="BL490" i="3"/>
  <c r="V490" i="3"/>
  <c r="W486" i="3"/>
  <c r="BK490" i="3"/>
  <c r="W490" i="3"/>
  <c r="CE486" i="3"/>
  <c r="X490" i="3"/>
  <c r="V486" i="3"/>
  <c r="CF486" i="3"/>
  <c r="X486" i="3"/>
  <c r="BK486" i="3"/>
  <c r="BL486" i="3"/>
  <c r="CE490" i="3"/>
  <c r="CF490" i="3"/>
  <c r="D13" i="13" l="1"/>
  <c r="D29" i="13"/>
  <c r="W493" i="3"/>
  <c r="X493" i="3"/>
  <c r="BL493" i="3"/>
  <c r="CF493" i="3"/>
  <c r="CE493" i="3"/>
  <c r="BK493" i="3"/>
  <c r="AG483" i="3" l="1"/>
  <c r="AH483" i="3"/>
  <c r="AG484" i="3"/>
  <c r="AH484" i="3"/>
  <c r="AH486" i="3" s="1"/>
  <c r="AG485" i="3"/>
  <c r="AH485" i="3"/>
  <c r="AG487" i="3"/>
  <c r="AH487" i="3"/>
  <c r="AG488" i="3"/>
  <c r="AH488" i="3"/>
  <c r="AG489" i="3"/>
  <c r="AH489" i="3"/>
  <c r="AG491" i="3"/>
  <c r="AH491" i="3"/>
  <c r="AG492" i="3"/>
  <c r="AH492" i="3"/>
  <c r="AG486" i="3" l="1"/>
  <c r="AG490" i="3"/>
  <c r="AH490" i="3"/>
  <c r="AH493" i="3" s="1"/>
  <c r="N44" i="8"/>
  <c r="O44" i="8"/>
  <c r="BA483" i="3"/>
  <c r="BB483" i="3"/>
  <c r="BA484" i="3"/>
  <c r="BB484" i="3"/>
  <c r="BA485" i="3"/>
  <c r="BB485" i="3"/>
  <c r="BA487" i="3"/>
  <c r="BB487" i="3"/>
  <c r="BA488" i="3"/>
  <c r="BB488" i="3"/>
  <c r="BA489" i="3"/>
  <c r="BB489" i="3"/>
  <c r="BA491" i="3"/>
  <c r="BB491" i="3"/>
  <c r="BA492" i="3"/>
  <c r="BB492" i="3"/>
  <c r="AQ483" i="3"/>
  <c r="AR483" i="3"/>
  <c r="AQ484" i="3"/>
  <c r="AR484" i="3"/>
  <c r="AQ485" i="3"/>
  <c r="AR485" i="3"/>
  <c r="AQ487" i="3"/>
  <c r="AR487" i="3"/>
  <c r="AQ488" i="3"/>
  <c r="AR488" i="3"/>
  <c r="AQ489" i="3"/>
  <c r="AR489" i="3"/>
  <c r="AQ491" i="3"/>
  <c r="AR491" i="3"/>
  <c r="AQ492" i="3"/>
  <c r="AR492" i="3"/>
  <c r="M483" i="3"/>
  <c r="N483" i="3"/>
  <c r="M484" i="3"/>
  <c r="N484" i="3"/>
  <c r="M485" i="3"/>
  <c r="N485" i="3"/>
  <c r="M487" i="3"/>
  <c r="N487" i="3"/>
  <c r="M488" i="3"/>
  <c r="N488" i="3"/>
  <c r="M489" i="3"/>
  <c r="N489" i="3"/>
  <c r="M491" i="3"/>
  <c r="N491" i="3"/>
  <c r="M492" i="3"/>
  <c r="N492" i="3"/>
  <c r="BU483" i="3"/>
  <c r="BV483" i="3"/>
  <c r="BU484" i="3"/>
  <c r="BV484" i="3"/>
  <c r="BU485" i="3"/>
  <c r="BV485" i="3"/>
  <c r="BU487" i="3"/>
  <c r="BV487" i="3"/>
  <c r="BU488" i="3"/>
  <c r="BV488" i="3"/>
  <c r="BU489" i="3"/>
  <c r="BV489" i="3"/>
  <c r="BU491" i="3"/>
  <c r="BV491" i="3"/>
  <c r="BU492" i="3"/>
  <c r="BV492" i="3"/>
  <c r="CN484" i="3"/>
  <c r="CN483" i="3"/>
  <c r="CD483" i="3"/>
  <c r="CD484" i="3"/>
  <c r="CD485" i="3"/>
  <c r="CD487" i="3"/>
  <c r="CD488" i="3"/>
  <c r="CD489" i="3"/>
  <c r="CD491" i="3"/>
  <c r="CD492" i="3"/>
  <c r="BT483" i="3"/>
  <c r="BT484" i="3"/>
  <c r="BT485" i="3"/>
  <c r="BT487" i="3"/>
  <c r="BT488" i="3"/>
  <c r="BT489" i="3"/>
  <c r="BT491" i="3"/>
  <c r="BT492" i="3"/>
  <c r="AP483" i="3"/>
  <c r="AP484" i="3"/>
  <c r="AP485" i="3"/>
  <c r="AP487" i="3"/>
  <c r="AP488" i="3"/>
  <c r="AP489" i="3"/>
  <c r="AP491" i="3"/>
  <c r="AP492" i="3"/>
  <c r="L483" i="3"/>
  <c r="L484" i="3"/>
  <c r="L485" i="3"/>
  <c r="L487" i="3"/>
  <c r="L488" i="3"/>
  <c r="L489" i="3"/>
  <c r="L491" i="3"/>
  <c r="L492" i="3"/>
  <c r="BJ483" i="3"/>
  <c r="BJ484" i="3"/>
  <c r="BJ485" i="3"/>
  <c r="BJ487" i="3"/>
  <c r="BJ488" i="3"/>
  <c r="BJ489" i="3"/>
  <c r="BJ491" i="3"/>
  <c r="BJ492" i="3"/>
  <c r="AZ483" i="3"/>
  <c r="AZ484" i="3"/>
  <c r="AZ485" i="3"/>
  <c r="AZ487" i="3"/>
  <c r="AZ488" i="3"/>
  <c r="AZ489" i="3"/>
  <c r="AZ491" i="3"/>
  <c r="AZ492" i="3"/>
  <c r="U492" i="3"/>
  <c r="U484" i="3"/>
  <c r="U485" i="3"/>
  <c r="U488" i="3"/>
  <c r="AG493" i="3" l="1"/>
  <c r="CN487" i="3"/>
  <c r="CN488" i="3"/>
  <c r="CN486" i="3"/>
  <c r="CN491" i="3"/>
  <c r="CN485" i="3"/>
  <c r="CN489" i="3"/>
  <c r="CN492" i="3"/>
  <c r="BA486" i="3"/>
  <c r="BB486" i="3"/>
  <c r="BU490" i="3"/>
  <c r="M490" i="3"/>
  <c r="BV490" i="3"/>
  <c r="N490" i="3"/>
  <c r="AQ490" i="3"/>
  <c r="BA490" i="3"/>
  <c r="AR490" i="3"/>
  <c r="BB490" i="3"/>
  <c r="M486" i="3"/>
  <c r="N486" i="3"/>
  <c r="BU486" i="3"/>
  <c r="BV486" i="3"/>
  <c r="AQ486" i="3"/>
  <c r="AR486" i="3"/>
  <c r="CD486" i="3"/>
  <c r="BT490" i="3"/>
  <c r="CD490" i="3"/>
  <c r="AZ486" i="3"/>
  <c r="L486" i="3"/>
  <c r="AZ490" i="3"/>
  <c r="BT486" i="3"/>
  <c r="AP486" i="3"/>
  <c r="BJ486" i="3"/>
  <c r="AP490" i="3"/>
  <c r="L490" i="3"/>
  <c r="BJ490" i="3"/>
  <c r="U486" i="3"/>
  <c r="CN490" i="3" l="1"/>
  <c r="BA493" i="3"/>
  <c r="N493" i="3"/>
  <c r="BB493" i="3"/>
  <c r="M493" i="3"/>
  <c r="BU493" i="3"/>
  <c r="BV493" i="3"/>
  <c r="AR493" i="3"/>
  <c r="AQ493" i="3"/>
  <c r="BJ493" i="3"/>
  <c r="CD493" i="3"/>
  <c r="BT493" i="3"/>
  <c r="L493" i="3"/>
  <c r="AP493" i="3"/>
  <c r="V493" i="3"/>
  <c r="AZ493" i="3"/>
  <c r="AE214" i="3"/>
  <c r="CH227" i="3"/>
  <c r="CI227" i="3"/>
  <c r="CJ227" i="3"/>
  <c r="CK227" i="3"/>
  <c r="AF483" i="3"/>
  <c r="AE484" i="3"/>
  <c r="AF484" i="3"/>
  <c r="AE485" i="3"/>
  <c r="AF485" i="3"/>
  <c r="AF487" i="3"/>
  <c r="AE488" i="3"/>
  <c r="AF488" i="3"/>
  <c r="AF489" i="3"/>
  <c r="AF491" i="3"/>
  <c r="AE492" i="3"/>
  <c r="AF492" i="3"/>
  <c r="CK475" i="3"/>
  <c r="CN493" i="3" l="1"/>
  <c r="CS227" i="3"/>
  <c r="CR227" i="3"/>
  <c r="AF470" i="3"/>
  <c r="AE486" i="3"/>
  <c r="AF486" i="3"/>
  <c r="AF490" i="3"/>
  <c r="AX488" i="3"/>
  <c r="O474" i="3"/>
  <c r="Y474" i="3"/>
  <c r="AI474" i="3"/>
  <c r="AS474" i="3"/>
  <c r="BC474" i="3"/>
  <c r="BM474" i="3"/>
  <c r="BW474" i="3"/>
  <c r="CG474" i="3"/>
  <c r="AF493" i="3" l="1"/>
  <c r="T214" i="3"/>
  <c r="CC492" i="3" l="1"/>
  <c r="CB492" i="3"/>
  <c r="CA492" i="3"/>
  <c r="CC488" i="3"/>
  <c r="CB488" i="3"/>
  <c r="CA488" i="3"/>
  <c r="CC485" i="3"/>
  <c r="CB485" i="3"/>
  <c r="CA485" i="3"/>
  <c r="CC484" i="3"/>
  <c r="CB484" i="3"/>
  <c r="CA484" i="3"/>
  <c r="BS492" i="3"/>
  <c r="BR492" i="3"/>
  <c r="BQ492" i="3"/>
  <c r="BS488" i="3"/>
  <c r="BR488" i="3"/>
  <c r="BQ488" i="3"/>
  <c r="BS485" i="3"/>
  <c r="BR485" i="3"/>
  <c r="BQ485" i="3"/>
  <c r="BS484" i="3"/>
  <c r="BR484" i="3"/>
  <c r="BQ484" i="3"/>
  <c r="BI492" i="3"/>
  <c r="BH492" i="3"/>
  <c r="BG492" i="3"/>
  <c r="BI488" i="3"/>
  <c r="BH488" i="3"/>
  <c r="BG488" i="3"/>
  <c r="BI485" i="3"/>
  <c r="BH485" i="3"/>
  <c r="BG485" i="3"/>
  <c r="BI484" i="3"/>
  <c r="BH484" i="3"/>
  <c r="BG484" i="3"/>
  <c r="AY492" i="3"/>
  <c r="AX492" i="3"/>
  <c r="AW492" i="3"/>
  <c r="AY488" i="3"/>
  <c r="AW488" i="3"/>
  <c r="AY485" i="3"/>
  <c r="AX485" i="3"/>
  <c r="AW485" i="3"/>
  <c r="AY484" i="3"/>
  <c r="AX484" i="3"/>
  <c r="AW484" i="3"/>
  <c r="AO492" i="3"/>
  <c r="AN492" i="3"/>
  <c r="AM492" i="3"/>
  <c r="AO488" i="3"/>
  <c r="AN488" i="3"/>
  <c r="AM488" i="3"/>
  <c r="AO485" i="3"/>
  <c r="AN485" i="3"/>
  <c r="AM485" i="3"/>
  <c r="AO484" i="3"/>
  <c r="AN484" i="3"/>
  <c r="AM484" i="3"/>
  <c r="AD492" i="3"/>
  <c r="AC492" i="3"/>
  <c r="AD488" i="3"/>
  <c r="AC488" i="3"/>
  <c r="AD485" i="3"/>
  <c r="AC485" i="3"/>
  <c r="AD484" i="3"/>
  <c r="AC484" i="3"/>
  <c r="AC483" i="3"/>
  <c r="T492" i="3"/>
  <c r="S492" i="3"/>
  <c r="T488" i="3"/>
  <c r="S488" i="3"/>
  <c r="T485" i="3"/>
  <c r="S485" i="3"/>
  <c r="T484" i="3"/>
  <c r="S484" i="3"/>
  <c r="I492" i="3"/>
  <c r="I488" i="3"/>
  <c r="I485" i="3"/>
  <c r="I484" i="3"/>
  <c r="K492" i="3"/>
  <c r="K488" i="3"/>
  <c r="J488" i="3"/>
  <c r="J492" i="3"/>
  <c r="K485" i="3"/>
  <c r="J485" i="3"/>
  <c r="K484" i="3"/>
  <c r="J484" i="3"/>
  <c r="CK469" i="3"/>
  <c r="CR469" i="3" s="1"/>
  <c r="CJ469" i="3"/>
  <c r="CI469" i="3"/>
  <c r="CS469" i="3" s="1"/>
  <c r="CK467" i="3"/>
  <c r="CR467" i="3" s="1"/>
  <c r="CJ467" i="3"/>
  <c r="CI467" i="3"/>
  <c r="CS467" i="3" s="1"/>
  <c r="CK466" i="3"/>
  <c r="CR466" i="3" s="1"/>
  <c r="CJ466" i="3"/>
  <c r="CI466" i="3"/>
  <c r="CS466" i="3" s="1"/>
  <c r="CK465" i="3"/>
  <c r="CJ465" i="3"/>
  <c r="CI465" i="3"/>
  <c r="CK464" i="3"/>
  <c r="CJ464" i="3"/>
  <c r="CI464" i="3"/>
  <c r="CK463" i="3"/>
  <c r="CJ463" i="3"/>
  <c r="CI463" i="3"/>
  <c r="CK462" i="3"/>
  <c r="CJ462" i="3"/>
  <c r="CI462" i="3"/>
  <c r="CK461" i="3"/>
  <c r="CJ461" i="3"/>
  <c r="CI461" i="3"/>
  <c r="CK460" i="3"/>
  <c r="CJ460" i="3"/>
  <c r="CI460" i="3"/>
  <c r="CK459" i="3"/>
  <c r="CJ459" i="3"/>
  <c r="CI459" i="3"/>
  <c r="CK458" i="3"/>
  <c r="CJ458" i="3"/>
  <c r="CI458" i="3"/>
  <c r="CK457" i="3"/>
  <c r="CJ457" i="3"/>
  <c r="CI457" i="3"/>
  <c r="CK456" i="3"/>
  <c r="CJ456" i="3"/>
  <c r="CI456" i="3"/>
  <c r="CK455" i="3"/>
  <c r="CJ455" i="3"/>
  <c r="CI455" i="3"/>
  <c r="CK454" i="3"/>
  <c r="CJ454" i="3"/>
  <c r="CI454" i="3"/>
  <c r="CK453" i="3"/>
  <c r="CJ453" i="3"/>
  <c r="CI453" i="3"/>
  <c r="CK452" i="3"/>
  <c r="CJ452" i="3"/>
  <c r="CI452" i="3"/>
  <c r="CK451" i="3"/>
  <c r="CJ451" i="3"/>
  <c r="CI451" i="3"/>
  <c r="CK450" i="3"/>
  <c r="CJ450" i="3"/>
  <c r="CI450" i="3"/>
  <c r="CK449" i="3"/>
  <c r="CJ449" i="3"/>
  <c r="CI449" i="3"/>
  <c r="CK448" i="3"/>
  <c r="CJ448" i="3"/>
  <c r="CI448" i="3"/>
  <c r="CK447" i="3"/>
  <c r="CJ447" i="3"/>
  <c r="CI447" i="3"/>
  <c r="CK446" i="3"/>
  <c r="CJ446" i="3"/>
  <c r="CI446" i="3"/>
  <c r="CK445" i="3"/>
  <c r="CJ445" i="3"/>
  <c r="CI445" i="3"/>
  <c r="CK444" i="3"/>
  <c r="CJ444" i="3"/>
  <c r="CI444" i="3"/>
  <c r="CK443" i="3"/>
  <c r="CJ443" i="3"/>
  <c r="CI443" i="3"/>
  <c r="CK442" i="3"/>
  <c r="CJ442" i="3"/>
  <c r="CI442" i="3"/>
  <c r="CK441" i="3"/>
  <c r="CJ441" i="3"/>
  <c r="CI441" i="3"/>
  <c r="CK440" i="3"/>
  <c r="CJ440" i="3"/>
  <c r="CI440" i="3"/>
  <c r="CK439" i="3"/>
  <c r="CJ439" i="3"/>
  <c r="CI439" i="3"/>
  <c r="CK438" i="3"/>
  <c r="CJ438" i="3"/>
  <c r="CI438" i="3"/>
  <c r="CK437" i="3"/>
  <c r="CJ437" i="3"/>
  <c r="CI437" i="3"/>
  <c r="CK436" i="3"/>
  <c r="CJ436" i="3"/>
  <c r="CI436" i="3"/>
  <c r="CK435" i="3"/>
  <c r="CJ435" i="3"/>
  <c r="CI435" i="3"/>
  <c r="CK434" i="3"/>
  <c r="CJ434" i="3"/>
  <c r="CI434" i="3"/>
  <c r="CK433" i="3"/>
  <c r="CJ433" i="3"/>
  <c r="CI433" i="3"/>
  <c r="CK432" i="3"/>
  <c r="CJ432" i="3"/>
  <c r="CI432" i="3"/>
  <c r="CK431" i="3"/>
  <c r="CJ431" i="3"/>
  <c r="CI431" i="3"/>
  <c r="CK430" i="3"/>
  <c r="CJ430" i="3"/>
  <c r="CI430" i="3"/>
  <c r="CK429" i="3"/>
  <c r="CJ429" i="3"/>
  <c r="CI429" i="3"/>
  <c r="CK428" i="3"/>
  <c r="CJ428" i="3"/>
  <c r="CI428" i="3"/>
  <c r="CK427" i="3"/>
  <c r="CJ427" i="3"/>
  <c r="CI427" i="3"/>
  <c r="CK425" i="3"/>
  <c r="CJ425" i="3"/>
  <c r="CI425" i="3"/>
  <c r="CK424" i="3"/>
  <c r="CJ424" i="3"/>
  <c r="CI424" i="3"/>
  <c r="CK423" i="3"/>
  <c r="CJ423" i="3"/>
  <c r="CI423" i="3"/>
  <c r="CK422" i="3"/>
  <c r="CJ422" i="3"/>
  <c r="CI422" i="3"/>
  <c r="CK421" i="3"/>
  <c r="CJ421" i="3"/>
  <c r="CI421" i="3"/>
  <c r="CK420" i="3"/>
  <c r="CJ420" i="3"/>
  <c r="CI420" i="3"/>
  <c r="CK419" i="3"/>
  <c r="CJ419" i="3"/>
  <c r="CI419" i="3"/>
  <c r="CK418" i="3"/>
  <c r="CJ418" i="3"/>
  <c r="CI418" i="3"/>
  <c r="CK417" i="3"/>
  <c r="CJ417" i="3"/>
  <c r="CI417" i="3"/>
  <c r="CK416" i="3"/>
  <c r="CJ416" i="3"/>
  <c r="CI416" i="3"/>
  <c r="CK415" i="3"/>
  <c r="CJ415" i="3"/>
  <c r="CI415" i="3"/>
  <c r="CK414" i="3"/>
  <c r="CJ414" i="3"/>
  <c r="CI414" i="3"/>
  <c r="CK413" i="3"/>
  <c r="CJ413" i="3"/>
  <c r="CI413" i="3"/>
  <c r="CK412" i="3"/>
  <c r="CJ412" i="3"/>
  <c r="CI412" i="3"/>
  <c r="CK411" i="3"/>
  <c r="CJ411" i="3"/>
  <c r="CI411" i="3"/>
  <c r="CK410" i="3"/>
  <c r="CJ410" i="3"/>
  <c r="CI410" i="3"/>
  <c r="CK409" i="3"/>
  <c r="CJ409" i="3"/>
  <c r="CI409" i="3"/>
  <c r="CK408" i="3"/>
  <c r="CJ408" i="3"/>
  <c r="CI408" i="3"/>
  <c r="CK407" i="3"/>
  <c r="CJ407" i="3"/>
  <c r="CI407" i="3"/>
  <c r="CK406" i="3"/>
  <c r="CJ406" i="3"/>
  <c r="CI406" i="3"/>
  <c r="CK405" i="3"/>
  <c r="CJ405" i="3"/>
  <c r="CI405" i="3"/>
  <c r="CK404" i="3"/>
  <c r="CJ404" i="3"/>
  <c r="CI404" i="3"/>
  <c r="CK403" i="3"/>
  <c r="CJ403" i="3"/>
  <c r="CI403" i="3"/>
  <c r="CK402" i="3"/>
  <c r="CJ402" i="3"/>
  <c r="CI402" i="3"/>
  <c r="CK401" i="3"/>
  <c r="CJ401" i="3"/>
  <c r="CI401" i="3"/>
  <c r="CK400" i="3"/>
  <c r="CJ400" i="3"/>
  <c r="CI400" i="3"/>
  <c r="CK399" i="3"/>
  <c r="CJ399" i="3"/>
  <c r="CI399" i="3"/>
  <c r="CK398" i="3"/>
  <c r="CJ398" i="3"/>
  <c r="CI398" i="3"/>
  <c r="CK397" i="3"/>
  <c r="CJ397" i="3"/>
  <c r="CI397" i="3"/>
  <c r="CK395" i="3"/>
  <c r="CJ395" i="3"/>
  <c r="CI395" i="3"/>
  <c r="CK394" i="3"/>
  <c r="CJ394" i="3"/>
  <c r="CI394" i="3"/>
  <c r="CK393" i="3"/>
  <c r="CJ393" i="3"/>
  <c r="CI393" i="3"/>
  <c r="CK392" i="3"/>
  <c r="CJ392" i="3"/>
  <c r="CI392" i="3"/>
  <c r="CK391" i="3"/>
  <c r="CJ391" i="3"/>
  <c r="CI391" i="3"/>
  <c r="CK390" i="3"/>
  <c r="CJ390" i="3"/>
  <c r="CI390" i="3"/>
  <c r="CK389" i="3"/>
  <c r="CJ389" i="3"/>
  <c r="CI389" i="3"/>
  <c r="CK388" i="3"/>
  <c r="CJ388" i="3"/>
  <c r="CI388" i="3"/>
  <c r="CK387" i="3"/>
  <c r="CJ387" i="3"/>
  <c r="CI387" i="3"/>
  <c r="CK386" i="3"/>
  <c r="CJ386" i="3"/>
  <c r="CI386" i="3"/>
  <c r="CK385" i="3"/>
  <c r="CJ385" i="3"/>
  <c r="CI385" i="3"/>
  <c r="CK384" i="3"/>
  <c r="CJ384" i="3"/>
  <c r="CI384" i="3"/>
  <c r="CK383" i="3"/>
  <c r="CJ383" i="3"/>
  <c r="CI383" i="3"/>
  <c r="CK382" i="3"/>
  <c r="CJ382" i="3"/>
  <c r="CI382" i="3"/>
  <c r="CK381" i="3"/>
  <c r="CJ381" i="3"/>
  <c r="CI381" i="3"/>
  <c r="CK380" i="3"/>
  <c r="CJ380" i="3"/>
  <c r="CI380" i="3"/>
  <c r="CK379" i="3"/>
  <c r="CJ379" i="3"/>
  <c r="CI379" i="3"/>
  <c r="CK378" i="3"/>
  <c r="CJ378" i="3"/>
  <c r="CI378" i="3"/>
  <c r="CK377" i="3"/>
  <c r="CJ377" i="3"/>
  <c r="CI377" i="3"/>
  <c r="CK376" i="3"/>
  <c r="CJ376" i="3"/>
  <c r="CI376" i="3"/>
  <c r="CK375" i="3"/>
  <c r="CJ375" i="3"/>
  <c r="CI375" i="3"/>
  <c r="CK374" i="3"/>
  <c r="CJ374" i="3"/>
  <c r="CI374" i="3"/>
  <c r="CK373" i="3"/>
  <c r="CJ373" i="3"/>
  <c r="CI373" i="3"/>
  <c r="CK372" i="3"/>
  <c r="CJ372" i="3"/>
  <c r="CI372" i="3"/>
  <c r="CK371" i="3"/>
  <c r="CJ371" i="3"/>
  <c r="CI371" i="3"/>
  <c r="CK368" i="3"/>
  <c r="CJ368" i="3"/>
  <c r="CI368" i="3"/>
  <c r="CK367" i="3"/>
  <c r="CJ367" i="3"/>
  <c r="CI367" i="3"/>
  <c r="CK366" i="3"/>
  <c r="CJ366" i="3"/>
  <c r="CI366" i="3"/>
  <c r="CO483" i="3"/>
  <c r="CK363" i="3"/>
  <c r="CJ363" i="3"/>
  <c r="CI363" i="3"/>
  <c r="CK362" i="3"/>
  <c r="CJ362" i="3"/>
  <c r="CI362" i="3"/>
  <c r="CK361" i="3"/>
  <c r="CJ361" i="3"/>
  <c r="CI361" i="3"/>
  <c r="CK360" i="3"/>
  <c r="CJ360" i="3"/>
  <c r="CI360" i="3"/>
  <c r="CK359" i="3"/>
  <c r="CJ359" i="3"/>
  <c r="CI359" i="3"/>
  <c r="CK357" i="3"/>
  <c r="CJ357" i="3"/>
  <c r="CI357" i="3"/>
  <c r="CK356" i="3"/>
  <c r="CJ356" i="3"/>
  <c r="CI356" i="3"/>
  <c r="CK355" i="3"/>
  <c r="CJ355" i="3"/>
  <c r="CI355" i="3"/>
  <c r="CL485" i="3"/>
  <c r="CK354" i="3"/>
  <c r="CJ354" i="3"/>
  <c r="CI354" i="3"/>
  <c r="CO484" i="3"/>
  <c r="CM484" i="3"/>
  <c r="CL484" i="3"/>
  <c r="CK353" i="3"/>
  <c r="CK484" i="3" s="1"/>
  <c r="CJ353" i="3"/>
  <c r="CI353" i="3"/>
  <c r="CK351" i="3"/>
  <c r="CJ351" i="3"/>
  <c r="CI351" i="3"/>
  <c r="CK350" i="3"/>
  <c r="CJ350" i="3"/>
  <c r="CI350" i="3"/>
  <c r="CK349" i="3"/>
  <c r="CJ349" i="3"/>
  <c r="CI349" i="3"/>
  <c r="CK347" i="3"/>
  <c r="CJ347" i="3"/>
  <c r="CI347" i="3"/>
  <c r="CK345" i="3"/>
  <c r="CJ345" i="3"/>
  <c r="CI345" i="3"/>
  <c r="CK344" i="3"/>
  <c r="CJ344" i="3"/>
  <c r="CI344" i="3"/>
  <c r="CK343" i="3"/>
  <c r="CJ343" i="3"/>
  <c r="CI343" i="3"/>
  <c r="CK342" i="3"/>
  <c r="CJ342" i="3"/>
  <c r="CI342" i="3"/>
  <c r="CK341" i="3"/>
  <c r="CJ341" i="3"/>
  <c r="CI341" i="3"/>
  <c r="CK340" i="3"/>
  <c r="CJ340" i="3"/>
  <c r="CI340" i="3"/>
  <c r="CK339" i="3"/>
  <c r="CJ339" i="3"/>
  <c r="CI339" i="3"/>
  <c r="CK338" i="3"/>
  <c r="CJ338" i="3"/>
  <c r="CI338" i="3"/>
  <c r="CK337" i="3"/>
  <c r="CJ337" i="3"/>
  <c r="CI337" i="3"/>
  <c r="CK336" i="3"/>
  <c r="CJ336" i="3"/>
  <c r="CI336" i="3"/>
  <c r="CK335" i="3"/>
  <c r="CJ335" i="3"/>
  <c r="CI335" i="3"/>
  <c r="CK334" i="3"/>
  <c r="CJ334" i="3"/>
  <c r="CI334" i="3"/>
  <c r="CK333" i="3"/>
  <c r="CJ333" i="3"/>
  <c r="CI333" i="3"/>
  <c r="CK332" i="3"/>
  <c r="CJ332" i="3"/>
  <c r="CI332" i="3"/>
  <c r="CK331" i="3"/>
  <c r="CJ331" i="3"/>
  <c r="CI331" i="3"/>
  <c r="CK330" i="3"/>
  <c r="CJ330" i="3"/>
  <c r="CI330" i="3"/>
  <c r="CK329" i="3"/>
  <c r="CJ329" i="3"/>
  <c r="CI329" i="3"/>
  <c r="CK328" i="3"/>
  <c r="CJ328" i="3"/>
  <c r="CI328" i="3"/>
  <c r="CK326" i="3"/>
  <c r="CJ326" i="3"/>
  <c r="CI326" i="3"/>
  <c r="CK325" i="3"/>
  <c r="CJ325" i="3"/>
  <c r="CI325" i="3"/>
  <c r="CK324" i="3"/>
  <c r="CJ324" i="3"/>
  <c r="CI324" i="3"/>
  <c r="CK323" i="3"/>
  <c r="CJ323" i="3"/>
  <c r="CI323" i="3"/>
  <c r="CK322" i="3"/>
  <c r="CJ322" i="3"/>
  <c r="CI322" i="3"/>
  <c r="CK321" i="3"/>
  <c r="CJ321" i="3"/>
  <c r="CI321" i="3"/>
  <c r="CK320" i="3"/>
  <c r="CJ320" i="3"/>
  <c r="CI320" i="3"/>
  <c r="CK319" i="3"/>
  <c r="CJ319" i="3"/>
  <c r="CI319" i="3"/>
  <c r="CK318" i="3"/>
  <c r="CJ318" i="3"/>
  <c r="CI318" i="3"/>
  <c r="CK317" i="3"/>
  <c r="CJ317" i="3"/>
  <c r="CI317" i="3"/>
  <c r="CK316" i="3"/>
  <c r="CJ316" i="3"/>
  <c r="CI316" i="3"/>
  <c r="CK315" i="3"/>
  <c r="CJ315" i="3"/>
  <c r="CI315" i="3"/>
  <c r="CK313" i="3"/>
  <c r="CJ313" i="3"/>
  <c r="CI313" i="3"/>
  <c r="CK312" i="3"/>
  <c r="CJ312" i="3"/>
  <c r="CI312" i="3"/>
  <c r="CK311" i="3"/>
  <c r="CJ311" i="3"/>
  <c r="CI311" i="3"/>
  <c r="CK310" i="3"/>
  <c r="CJ310" i="3"/>
  <c r="CI310" i="3"/>
  <c r="CK309" i="3"/>
  <c r="CJ309" i="3"/>
  <c r="CI309" i="3"/>
  <c r="CK308" i="3"/>
  <c r="CJ308" i="3"/>
  <c r="CI308" i="3"/>
  <c r="CK305" i="3"/>
  <c r="CJ305" i="3"/>
  <c r="CI305" i="3"/>
  <c r="CK304" i="3"/>
  <c r="CJ304" i="3"/>
  <c r="CI304" i="3"/>
  <c r="CK303" i="3"/>
  <c r="CJ303" i="3"/>
  <c r="CI303" i="3"/>
  <c r="CK302" i="3"/>
  <c r="CJ302" i="3"/>
  <c r="CI302" i="3"/>
  <c r="CK301" i="3"/>
  <c r="CJ301" i="3"/>
  <c r="CI301" i="3"/>
  <c r="CK300" i="3"/>
  <c r="CJ300" i="3"/>
  <c r="CI300" i="3"/>
  <c r="CK299" i="3"/>
  <c r="CJ299" i="3"/>
  <c r="CI299" i="3"/>
  <c r="CK298" i="3"/>
  <c r="CJ298" i="3"/>
  <c r="CI298" i="3"/>
  <c r="CK297" i="3"/>
  <c r="CJ297" i="3"/>
  <c r="CI297" i="3"/>
  <c r="CK296" i="3"/>
  <c r="CJ296" i="3"/>
  <c r="CI296" i="3"/>
  <c r="CK295" i="3"/>
  <c r="CJ295" i="3"/>
  <c r="CI295" i="3"/>
  <c r="CK293" i="3"/>
  <c r="CJ293" i="3"/>
  <c r="CI293" i="3"/>
  <c r="CK292" i="3"/>
  <c r="CJ292" i="3"/>
  <c r="CI292" i="3"/>
  <c r="CK291" i="3"/>
  <c r="CJ291" i="3"/>
  <c r="CI291" i="3"/>
  <c r="CK290" i="3"/>
  <c r="CJ290" i="3"/>
  <c r="CI290" i="3"/>
  <c r="CK289" i="3"/>
  <c r="CJ289" i="3"/>
  <c r="CI289" i="3"/>
  <c r="CK288" i="3"/>
  <c r="CJ288" i="3"/>
  <c r="CI288" i="3"/>
  <c r="CK287" i="3"/>
  <c r="CJ287" i="3"/>
  <c r="CI287" i="3"/>
  <c r="CK286" i="3"/>
  <c r="CJ286" i="3"/>
  <c r="CI286" i="3"/>
  <c r="CK285" i="3"/>
  <c r="CJ285" i="3"/>
  <c r="CI285" i="3"/>
  <c r="CK284" i="3"/>
  <c r="CJ284" i="3"/>
  <c r="CI284" i="3"/>
  <c r="CK283" i="3"/>
  <c r="CJ283" i="3"/>
  <c r="CI283" i="3"/>
  <c r="CK282" i="3"/>
  <c r="CJ282" i="3"/>
  <c r="CI282" i="3"/>
  <c r="CK281" i="3"/>
  <c r="CJ281" i="3"/>
  <c r="CI281" i="3"/>
  <c r="CK280" i="3"/>
  <c r="CJ280" i="3"/>
  <c r="CI280" i="3"/>
  <c r="CK279" i="3"/>
  <c r="CJ279" i="3"/>
  <c r="CI279" i="3"/>
  <c r="CK278" i="3"/>
  <c r="CJ278" i="3"/>
  <c r="CI278" i="3"/>
  <c r="CK277" i="3"/>
  <c r="CJ277" i="3"/>
  <c r="CI277" i="3"/>
  <c r="CK276" i="3"/>
  <c r="CJ276" i="3"/>
  <c r="CI276" i="3"/>
  <c r="CK275" i="3"/>
  <c r="CJ275" i="3"/>
  <c r="CI275" i="3"/>
  <c r="CK274" i="3"/>
  <c r="CJ274" i="3"/>
  <c r="CI274" i="3"/>
  <c r="CK272" i="3"/>
  <c r="CJ272" i="3"/>
  <c r="CI272" i="3"/>
  <c r="CK271" i="3"/>
  <c r="CJ271" i="3"/>
  <c r="CI271" i="3"/>
  <c r="CK270" i="3"/>
  <c r="CJ270" i="3"/>
  <c r="CI270" i="3"/>
  <c r="CK269" i="3"/>
  <c r="CJ269" i="3"/>
  <c r="CI269" i="3"/>
  <c r="CK268" i="3"/>
  <c r="CJ268" i="3"/>
  <c r="CI268" i="3"/>
  <c r="CK267" i="3"/>
  <c r="CJ267" i="3"/>
  <c r="CI267" i="3"/>
  <c r="CK266" i="3"/>
  <c r="CJ266" i="3"/>
  <c r="CI266" i="3"/>
  <c r="CK264" i="3"/>
  <c r="CJ264" i="3"/>
  <c r="CI264" i="3"/>
  <c r="CK263" i="3"/>
  <c r="CJ263" i="3"/>
  <c r="CI263" i="3"/>
  <c r="CK262" i="3"/>
  <c r="CJ262" i="3"/>
  <c r="CI262" i="3"/>
  <c r="CK261" i="3"/>
  <c r="CJ261" i="3"/>
  <c r="CI261" i="3"/>
  <c r="CK260" i="3"/>
  <c r="CJ260" i="3"/>
  <c r="CI260" i="3"/>
  <c r="CK259" i="3"/>
  <c r="CJ259" i="3"/>
  <c r="CI259" i="3"/>
  <c r="CK258" i="3"/>
  <c r="CJ258" i="3"/>
  <c r="CI258" i="3"/>
  <c r="CK257" i="3"/>
  <c r="CJ257" i="3"/>
  <c r="CI257" i="3"/>
  <c r="CK256" i="3"/>
  <c r="CJ256" i="3"/>
  <c r="CI256" i="3"/>
  <c r="CK255" i="3"/>
  <c r="CJ255" i="3"/>
  <c r="CI255" i="3"/>
  <c r="CK254" i="3"/>
  <c r="CJ254" i="3"/>
  <c r="CI254" i="3"/>
  <c r="CK253" i="3"/>
  <c r="CJ253" i="3"/>
  <c r="CI253" i="3"/>
  <c r="CK252" i="3"/>
  <c r="CJ252" i="3"/>
  <c r="CI252" i="3"/>
  <c r="CK251" i="3"/>
  <c r="CJ251" i="3"/>
  <c r="CI251" i="3"/>
  <c r="CK250" i="3"/>
  <c r="CJ250" i="3"/>
  <c r="CI250" i="3"/>
  <c r="CK249" i="3"/>
  <c r="CJ249" i="3"/>
  <c r="CI249" i="3"/>
  <c r="CK248" i="3"/>
  <c r="CJ248" i="3"/>
  <c r="CI248" i="3"/>
  <c r="CK247" i="3"/>
  <c r="CJ247" i="3"/>
  <c r="CI247" i="3"/>
  <c r="CK246" i="3"/>
  <c r="CJ246" i="3"/>
  <c r="CI246" i="3"/>
  <c r="CK245" i="3"/>
  <c r="CJ245" i="3"/>
  <c r="CI245" i="3"/>
  <c r="CK244" i="3"/>
  <c r="CJ244" i="3"/>
  <c r="CI244" i="3"/>
  <c r="CK243" i="3"/>
  <c r="CJ243" i="3"/>
  <c r="CI243" i="3"/>
  <c r="CK242" i="3"/>
  <c r="CJ242" i="3"/>
  <c r="CI242" i="3"/>
  <c r="CK241" i="3"/>
  <c r="CJ241" i="3"/>
  <c r="CI241" i="3"/>
  <c r="CK240" i="3"/>
  <c r="CJ240" i="3"/>
  <c r="CI240" i="3"/>
  <c r="CK239" i="3"/>
  <c r="CJ239" i="3"/>
  <c r="CI239" i="3"/>
  <c r="CK238" i="3"/>
  <c r="CJ238" i="3"/>
  <c r="CI238" i="3"/>
  <c r="CK237" i="3"/>
  <c r="CJ237" i="3"/>
  <c r="CI237" i="3"/>
  <c r="CK236" i="3"/>
  <c r="CJ236" i="3"/>
  <c r="CI236" i="3"/>
  <c r="CK235" i="3"/>
  <c r="CJ235" i="3"/>
  <c r="CI235" i="3"/>
  <c r="CK234" i="3"/>
  <c r="CJ234" i="3"/>
  <c r="CI234" i="3"/>
  <c r="CK232" i="3"/>
  <c r="CJ232" i="3"/>
  <c r="CI232" i="3"/>
  <c r="CK231" i="3"/>
  <c r="CJ231" i="3"/>
  <c r="CI231" i="3"/>
  <c r="CK230" i="3"/>
  <c r="CJ230" i="3"/>
  <c r="CI230" i="3"/>
  <c r="CK229" i="3"/>
  <c r="CJ229" i="3"/>
  <c r="CI229" i="3"/>
  <c r="CK228" i="3"/>
  <c r="CJ228" i="3"/>
  <c r="CI228" i="3"/>
  <c r="CK226" i="3"/>
  <c r="CJ226" i="3"/>
  <c r="CI226" i="3"/>
  <c r="CK225" i="3"/>
  <c r="CJ225" i="3"/>
  <c r="CI225" i="3"/>
  <c r="CK224" i="3"/>
  <c r="CJ224" i="3"/>
  <c r="CI224" i="3"/>
  <c r="CK223" i="3"/>
  <c r="CJ223" i="3"/>
  <c r="CI223" i="3"/>
  <c r="CK222" i="3"/>
  <c r="CJ222" i="3"/>
  <c r="CI222" i="3"/>
  <c r="CK221" i="3"/>
  <c r="CJ221" i="3"/>
  <c r="CI221" i="3"/>
  <c r="CK220" i="3"/>
  <c r="CJ220" i="3"/>
  <c r="CI220" i="3"/>
  <c r="CK219" i="3"/>
  <c r="CJ219" i="3"/>
  <c r="CI219" i="3"/>
  <c r="CK218" i="3"/>
  <c r="CJ218" i="3"/>
  <c r="CI218" i="3"/>
  <c r="CK217" i="3"/>
  <c r="CJ217" i="3"/>
  <c r="CI217" i="3"/>
  <c r="CK216" i="3"/>
  <c r="CJ216" i="3"/>
  <c r="CI216" i="3"/>
  <c r="CK215" i="3"/>
  <c r="CJ215" i="3"/>
  <c r="CI215" i="3"/>
  <c r="CK213" i="3"/>
  <c r="CJ213" i="3"/>
  <c r="CI213" i="3"/>
  <c r="CK212" i="3"/>
  <c r="CJ212" i="3"/>
  <c r="CI212" i="3"/>
  <c r="CK211" i="3"/>
  <c r="CJ211" i="3"/>
  <c r="CI211" i="3"/>
  <c r="CK210" i="3"/>
  <c r="CJ210" i="3"/>
  <c r="CI210" i="3"/>
  <c r="CK209" i="3"/>
  <c r="CJ209" i="3"/>
  <c r="CI209" i="3"/>
  <c r="CK208" i="3"/>
  <c r="CJ208" i="3"/>
  <c r="CI208" i="3"/>
  <c r="CK207" i="3"/>
  <c r="CJ207" i="3"/>
  <c r="CI207" i="3"/>
  <c r="CK206" i="3"/>
  <c r="CJ206" i="3"/>
  <c r="CI206" i="3"/>
  <c r="CK205" i="3"/>
  <c r="CJ205" i="3"/>
  <c r="CI205" i="3"/>
  <c r="CK204" i="3"/>
  <c r="CJ204" i="3"/>
  <c r="CI204" i="3"/>
  <c r="CK203" i="3"/>
  <c r="CJ203" i="3"/>
  <c r="CI203" i="3"/>
  <c r="CK202" i="3"/>
  <c r="CJ202" i="3"/>
  <c r="CI202" i="3"/>
  <c r="CK201" i="3"/>
  <c r="CJ201" i="3"/>
  <c r="CI201" i="3"/>
  <c r="CK200" i="3"/>
  <c r="CJ200" i="3"/>
  <c r="CI200" i="3"/>
  <c r="CK199" i="3"/>
  <c r="CJ199" i="3"/>
  <c r="CI199" i="3"/>
  <c r="CK197" i="3"/>
  <c r="CJ197" i="3"/>
  <c r="CI197" i="3"/>
  <c r="CK196" i="3"/>
  <c r="CJ196" i="3"/>
  <c r="CI196" i="3"/>
  <c r="CK195" i="3"/>
  <c r="CJ195" i="3"/>
  <c r="CI195" i="3"/>
  <c r="CK194" i="3"/>
  <c r="CJ194" i="3"/>
  <c r="CI194" i="3"/>
  <c r="CK193" i="3"/>
  <c r="CJ193" i="3"/>
  <c r="CI193" i="3"/>
  <c r="CK192" i="3"/>
  <c r="CJ192" i="3"/>
  <c r="CI192" i="3"/>
  <c r="CK191" i="3"/>
  <c r="CJ191" i="3"/>
  <c r="CI191" i="3"/>
  <c r="CK190" i="3"/>
  <c r="CJ190" i="3"/>
  <c r="CI190" i="3"/>
  <c r="CK189" i="3"/>
  <c r="CJ189" i="3"/>
  <c r="CI189" i="3"/>
  <c r="CK188" i="3"/>
  <c r="CJ188" i="3"/>
  <c r="CI188" i="3"/>
  <c r="CK187" i="3"/>
  <c r="CJ187" i="3"/>
  <c r="CI187" i="3"/>
  <c r="CK186" i="3"/>
  <c r="CJ186" i="3"/>
  <c r="CI186" i="3"/>
  <c r="CK185" i="3"/>
  <c r="CJ185" i="3"/>
  <c r="CI185" i="3"/>
  <c r="CK184" i="3"/>
  <c r="CJ184" i="3"/>
  <c r="CI184" i="3"/>
  <c r="CK183" i="3"/>
  <c r="CJ183" i="3"/>
  <c r="CI183" i="3"/>
  <c r="CK182" i="3"/>
  <c r="CJ182" i="3"/>
  <c r="CI182" i="3"/>
  <c r="CK181" i="3"/>
  <c r="CJ181" i="3"/>
  <c r="CI181" i="3"/>
  <c r="CK179" i="3"/>
  <c r="CJ179" i="3"/>
  <c r="CI179" i="3"/>
  <c r="CK178" i="3"/>
  <c r="CJ178" i="3"/>
  <c r="CI178" i="3"/>
  <c r="CK177" i="3"/>
  <c r="CJ177" i="3"/>
  <c r="CI177" i="3"/>
  <c r="CK176" i="3"/>
  <c r="CJ176" i="3"/>
  <c r="CI176" i="3"/>
  <c r="CK175" i="3"/>
  <c r="CJ175" i="3"/>
  <c r="CI175" i="3"/>
  <c r="CK174" i="3"/>
  <c r="CJ174" i="3"/>
  <c r="CI174" i="3"/>
  <c r="CK173" i="3"/>
  <c r="CJ173" i="3"/>
  <c r="CI173" i="3"/>
  <c r="CK172" i="3"/>
  <c r="CJ172" i="3"/>
  <c r="CI172" i="3"/>
  <c r="CK171" i="3"/>
  <c r="CJ171" i="3"/>
  <c r="CI171" i="3"/>
  <c r="CK170" i="3"/>
  <c r="CJ170" i="3"/>
  <c r="CI170" i="3"/>
  <c r="CK169" i="3"/>
  <c r="CJ169" i="3"/>
  <c r="CI169" i="3"/>
  <c r="CK168" i="3"/>
  <c r="CJ168" i="3"/>
  <c r="CI168" i="3"/>
  <c r="CK167" i="3"/>
  <c r="CJ167" i="3"/>
  <c r="CI167" i="3"/>
  <c r="CK165" i="3"/>
  <c r="CJ165" i="3"/>
  <c r="CI165" i="3"/>
  <c r="CK164" i="3"/>
  <c r="CJ164" i="3"/>
  <c r="CI164" i="3"/>
  <c r="CK163" i="3"/>
  <c r="CJ163" i="3"/>
  <c r="CI163" i="3"/>
  <c r="CK162" i="3"/>
  <c r="CJ162" i="3"/>
  <c r="CI162" i="3"/>
  <c r="CK161" i="3"/>
  <c r="CJ161" i="3"/>
  <c r="CI161" i="3"/>
  <c r="CK160" i="3"/>
  <c r="CJ160" i="3"/>
  <c r="CI160" i="3"/>
  <c r="CK159" i="3"/>
  <c r="CJ159" i="3"/>
  <c r="CI159" i="3"/>
  <c r="CK158" i="3"/>
  <c r="CJ158" i="3"/>
  <c r="CI158" i="3"/>
  <c r="CK157" i="3"/>
  <c r="CJ157" i="3"/>
  <c r="CI157" i="3"/>
  <c r="CK156" i="3"/>
  <c r="CJ156" i="3"/>
  <c r="CI156" i="3"/>
  <c r="CK155" i="3"/>
  <c r="CJ155" i="3"/>
  <c r="CI155" i="3"/>
  <c r="CK154" i="3"/>
  <c r="CJ154" i="3"/>
  <c r="CI154" i="3"/>
  <c r="CK153" i="3"/>
  <c r="CJ153" i="3"/>
  <c r="CI153" i="3"/>
  <c r="CK151" i="3"/>
  <c r="CJ151" i="3"/>
  <c r="CI151" i="3"/>
  <c r="CK150" i="3"/>
  <c r="CJ150" i="3"/>
  <c r="CI150" i="3"/>
  <c r="CK149" i="3"/>
  <c r="CJ149" i="3"/>
  <c r="CI149" i="3"/>
  <c r="CK148" i="3"/>
  <c r="CJ148" i="3"/>
  <c r="CI148" i="3"/>
  <c r="CK147" i="3"/>
  <c r="CJ147" i="3"/>
  <c r="CI147" i="3"/>
  <c r="CK146" i="3"/>
  <c r="CJ146" i="3"/>
  <c r="CI146" i="3"/>
  <c r="CK145" i="3"/>
  <c r="CJ145" i="3"/>
  <c r="CI145" i="3"/>
  <c r="CK143" i="3"/>
  <c r="CJ143" i="3"/>
  <c r="CI143" i="3"/>
  <c r="CK142" i="3"/>
  <c r="CJ142" i="3"/>
  <c r="CI142" i="3"/>
  <c r="CK141" i="3"/>
  <c r="CJ141" i="3"/>
  <c r="CI141" i="3"/>
  <c r="CK140" i="3"/>
  <c r="CJ140" i="3"/>
  <c r="CI140" i="3"/>
  <c r="CK138" i="3"/>
  <c r="CJ138" i="3"/>
  <c r="CI138" i="3"/>
  <c r="CK137" i="3"/>
  <c r="CJ137" i="3"/>
  <c r="CI137" i="3"/>
  <c r="CK136" i="3"/>
  <c r="CJ136" i="3"/>
  <c r="CI136" i="3"/>
  <c r="CK135" i="3"/>
  <c r="CJ135" i="3"/>
  <c r="CI135" i="3"/>
  <c r="CK134" i="3"/>
  <c r="CJ134" i="3"/>
  <c r="CI134" i="3"/>
  <c r="CK132" i="3"/>
  <c r="CJ132" i="3"/>
  <c r="CI132" i="3"/>
  <c r="CK131" i="3"/>
  <c r="CJ131" i="3"/>
  <c r="CI131" i="3"/>
  <c r="CK130" i="3"/>
  <c r="CJ130" i="3"/>
  <c r="CI130" i="3"/>
  <c r="CK129" i="3"/>
  <c r="CJ129" i="3"/>
  <c r="CI129" i="3"/>
  <c r="CK128" i="3"/>
  <c r="CJ128" i="3"/>
  <c r="CI128" i="3"/>
  <c r="CK127" i="3"/>
  <c r="CJ127" i="3"/>
  <c r="CI127" i="3"/>
  <c r="CK126" i="3"/>
  <c r="CJ126" i="3"/>
  <c r="CI126" i="3"/>
  <c r="CK125" i="3"/>
  <c r="CJ125" i="3"/>
  <c r="CI125" i="3"/>
  <c r="CK124" i="3"/>
  <c r="CJ124" i="3"/>
  <c r="CI124" i="3"/>
  <c r="CK123" i="3"/>
  <c r="CJ123" i="3"/>
  <c r="CI123" i="3"/>
  <c r="CK122" i="3"/>
  <c r="CJ122" i="3"/>
  <c r="CI122" i="3"/>
  <c r="CK121" i="3"/>
  <c r="CJ121" i="3"/>
  <c r="CI121" i="3"/>
  <c r="CK120" i="3"/>
  <c r="CJ120" i="3"/>
  <c r="CI120" i="3"/>
  <c r="CK119" i="3"/>
  <c r="CJ119" i="3"/>
  <c r="CI119" i="3"/>
  <c r="CK118" i="3"/>
  <c r="CJ118" i="3"/>
  <c r="CI118" i="3"/>
  <c r="CK117" i="3"/>
  <c r="CJ117" i="3"/>
  <c r="CI117" i="3"/>
  <c r="CK116" i="3"/>
  <c r="CJ116" i="3"/>
  <c r="CI116" i="3"/>
  <c r="CK115" i="3"/>
  <c r="CJ115" i="3"/>
  <c r="CI115" i="3"/>
  <c r="CK114" i="3"/>
  <c r="CJ114" i="3"/>
  <c r="CI114" i="3"/>
  <c r="CK113" i="3"/>
  <c r="CJ113" i="3"/>
  <c r="CI113" i="3"/>
  <c r="CK112" i="3"/>
  <c r="CJ112" i="3"/>
  <c r="CI112" i="3"/>
  <c r="CK111" i="3"/>
  <c r="CJ111" i="3"/>
  <c r="CI111" i="3"/>
  <c r="CK110" i="3"/>
  <c r="CJ110" i="3"/>
  <c r="CI110" i="3"/>
  <c r="CK109" i="3"/>
  <c r="CJ109" i="3"/>
  <c r="CI109" i="3"/>
  <c r="CK108" i="3"/>
  <c r="CJ108" i="3"/>
  <c r="CI108" i="3"/>
  <c r="CK107" i="3"/>
  <c r="CJ107" i="3"/>
  <c r="CI107" i="3"/>
  <c r="CK105" i="3"/>
  <c r="CJ105" i="3"/>
  <c r="CI105" i="3"/>
  <c r="CK104" i="3"/>
  <c r="CJ104" i="3"/>
  <c r="CI104" i="3"/>
  <c r="CK103" i="3"/>
  <c r="CJ103" i="3"/>
  <c r="CI103" i="3"/>
  <c r="CK102" i="3"/>
  <c r="CJ102" i="3"/>
  <c r="CI102" i="3"/>
  <c r="CK101" i="3"/>
  <c r="CJ101" i="3"/>
  <c r="CI101" i="3"/>
  <c r="CK100" i="3"/>
  <c r="CJ100" i="3"/>
  <c r="CI100" i="3"/>
  <c r="CK99" i="3"/>
  <c r="CJ99" i="3"/>
  <c r="CI99" i="3"/>
  <c r="CK98" i="3"/>
  <c r="CJ98" i="3"/>
  <c r="CI98" i="3"/>
  <c r="CK97" i="3"/>
  <c r="CJ97" i="3"/>
  <c r="CI97" i="3"/>
  <c r="CK96" i="3"/>
  <c r="CJ96" i="3"/>
  <c r="CI96" i="3"/>
  <c r="CK95" i="3"/>
  <c r="CJ95" i="3"/>
  <c r="CI95" i="3"/>
  <c r="CK94" i="3"/>
  <c r="CJ94" i="3"/>
  <c r="CI94" i="3"/>
  <c r="CK93" i="3"/>
  <c r="CJ93" i="3"/>
  <c r="CI93" i="3"/>
  <c r="CK92" i="3"/>
  <c r="CJ92" i="3"/>
  <c r="CI92" i="3"/>
  <c r="CK91" i="3"/>
  <c r="CJ91" i="3"/>
  <c r="CI91" i="3"/>
  <c r="CK90" i="3"/>
  <c r="CJ90" i="3"/>
  <c r="CI90" i="3"/>
  <c r="CK89" i="3"/>
  <c r="CJ89" i="3"/>
  <c r="CI89" i="3"/>
  <c r="CK88" i="3"/>
  <c r="CJ88" i="3"/>
  <c r="CI88" i="3"/>
  <c r="CK87" i="3"/>
  <c r="CJ87" i="3"/>
  <c r="CI87" i="3"/>
  <c r="CK85" i="3"/>
  <c r="CJ85" i="3"/>
  <c r="CI85" i="3"/>
  <c r="CK84" i="3"/>
  <c r="CJ84" i="3"/>
  <c r="CI84" i="3"/>
  <c r="CK83" i="3"/>
  <c r="CJ83" i="3"/>
  <c r="CI83" i="3"/>
  <c r="CK82" i="3"/>
  <c r="CJ82" i="3"/>
  <c r="CI82" i="3"/>
  <c r="CK81" i="3"/>
  <c r="CJ81" i="3"/>
  <c r="CI81" i="3"/>
  <c r="CK80" i="3"/>
  <c r="CJ80" i="3"/>
  <c r="CI80" i="3"/>
  <c r="CK79" i="3"/>
  <c r="CJ79" i="3"/>
  <c r="CI79" i="3"/>
  <c r="CK78" i="3"/>
  <c r="CJ78" i="3"/>
  <c r="CI78" i="3"/>
  <c r="CK76" i="3"/>
  <c r="CJ76" i="3"/>
  <c r="CI76" i="3"/>
  <c r="CK75" i="3"/>
  <c r="CJ75" i="3"/>
  <c r="CI75" i="3"/>
  <c r="CK74" i="3"/>
  <c r="CJ74" i="3"/>
  <c r="CI74" i="3"/>
  <c r="CK73" i="3"/>
  <c r="CJ73" i="3"/>
  <c r="CI73" i="3"/>
  <c r="CK72" i="3"/>
  <c r="CJ72" i="3"/>
  <c r="CI72" i="3"/>
  <c r="CK71" i="3"/>
  <c r="CJ71" i="3"/>
  <c r="CI71" i="3"/>
  <c r="CK70" i="3"/>
  <c r="CJ70" i="3"/>
  <c r="CI70" i="3"/>
  <c r="CK69" i="3"/>
  <c r="CJ69" i="3"/>
  <c r="CI69" i="3"/>
  <c r="CK68" i="3"/>
  <c r="CJ68" i="3"/>
  <c r="CI68" i="3"/>
  <c r="CK66" i="3"/>
  <c r="CJ66" i="3"/>
  <c r="CI66" i="3"/>
  <c r="CK65" i="3"/>
  <c r="CJ65" i="3"/>
  <c r="CI65" i="3"/>
  <c r="CK64" i="3"/>
  <c r="CJ64" i="3"/>
  <c r="CI64" i="3"/>
  <c r="CK62" i="3"/>
  <c r="CJ62" i="3"/>
  <c r="CI62" i="3"/>
  <c r="CK61" i="3"/>
  <c r="CJ61" i="3"/>
  <c r="CI61" i="3"/>
  <c r="CK60" i="3"/>
  <c r="CJ60" i="3"/>
  <c r="CI60" i="3"/>
  <c r="CK59" i="3"/>
  <c r="CJ59" i="3"/>
  <c r="CI59" i="3"/>
  <c r="CK58" i="3"/>
  <c r="CJ58" i="3"/>
  <c r="CI58" i="3"/>
  <c r="CK57" i="3"/>
  <c r="CJ57" i="3"/>
  <c r="CI57" i="3"/>
  <c r="CK55" i="3"/>
  <c r="CJ55" i="3"/>
  <c r="CI55" i="3"/>
  <c r="CK54" i="3"/>
  <c r="CJ54" i="3"/>
  <c r="CI54" i="3"/>
  <c r="CK53" i="3"/>
  <c r="CJ53" i="3"/>
  <c r="CI53" i="3"/>
  <c r="CK52" i="3"/>
  <c r="CJ52" i="3"/>
  <c r="CI52" i="3"/>
  <c r="CK51" i="3"/>
  <c r="CJ51" i="3"/>
  <c r="CI51" i="3"/>
  <c r="CK50" i="3"/>
  <c r="CJ50" i="3"/>
  <c r="CI50" i="3"/>
  <c r="CK49" i="3"/>
  <c r="CJ49" i="3"/>
  <c r="CI49" i="3"/>
  <c r="CK48" i="3"/>
  <c r="CJ48" i="3"/>
  <c r="CI48" i="3"/>
  <c r="CK47" i="3"/>
  <c r="CJ47" i="3"/>
  <c r="CI47" i="3"/>
  <c r="CK46" i="3"/>
  <c r="CJ46" i="3"/>
  <c r="CI46" i="3"/>
  <c r="CK45" i="3"/>
  <c r="CJ45" i="3"/>
  <c r="CI45" i="3"/>
  <c r="CK44" i="3"/>
  <c r="CJ44" i="3"/>
  <c r="CI44" i="3"/>
  <c r="CK43" i="3"/>
  <c r="CJ43" i="3"/>
  <c r="CI43" i="3"/>
  <c r="CK42" i="3"/>
  <c r="CJ42" i="3"/>
  <c r="CI42" i="3"/>
  <c r="CK41" i="3"/>
  <c r="CJ41" i="3"/>
  <c r="CI41" i="3"/>
  <c r="CK40" i="3"/>
  <c r="CJ40" i="3"/>
  <c r="CI40" i="3"/>
  <c r="CK39" i="3"/>
  <c r="CJ39" i="3"/>
  <c r="CI39" i="3"/>
  <c r="CK38" i="3"/>
  <c r="CJ38" i="3"/>
  <c r="CI38" i="3"/>
  <c r="CK37" i="3"/>
  <c r="CJ37" i="3"/>
  <c r="CI37" i="3"/>
  <c r="CK36" i="3"/>
  <c r="CJ36" i="3"/>
  <c r="CI36" i="3"/>
  <c r="CK35" i="3"/>
  <c r="CJ35" i="3"/>
  <c r="CI35" i="3"/>
  <c r="CK34" i="3"/>
  <c r="CJ34" i="3"/>
  <c r="CI34" i="3"/>
  <c r="CK33" i="3"/>
  <c r="CJ33" i="3"/>
  <c r="CI33" i="3"/>
  <c r="CK32" i="3"/>
  <c r="CJ32" i="3"/>
  <c r="CI32" i="3"/>
  <c r="CK31" i="3"/>
  <c r="CJ31" i="3"/>
  <c r="CI31" i="3"/>
  <c r="CK30" i="3"/>
  <c r="CJ30" i="3"/>
  <c r="CI30" i="3"/>
  <c r="CK29" i="3"/>
  <c r="CJ29" i="3"/>
  <c r="CI29" i="3"/>
  <c r="CK28" i="3"/>
  <c r="CJ28" i="3"/>
  <c r="CI28" i="3"/>
  <c r="CK27" i="3"/>
  <c r="CJ27" i="3"/>
  <c r="CI27" i="3"/>
  <c r="CK26" i="3"/>
  <c r="CJ26" i="3"/>
  <c r="CI26" i="3"/>
  <c r="CK24" i="3"/>
  <c r="CJ24" i="3"/>
  <c r="CI24" i="3"/>
  <c r="CK23" i="3"/>
  <c r="CJ23" i="3"/>
  <c r="CI23" i="3"/>
  <c r="CK21" i="3"/>
  <c r="CJ21" i="3"/>
  <c r="CI21" i="3"/>
  <c r="CK20" i="3"/>
  <c r="CJ20" i="3"/>
  <c r="CI20" i="3"/>
  <c r="CK19" i="3"/>
  <c r="CJ19" i="3"/>
  <c r="CI19" i="3"/>
  <c r="CK18" i="3"/>
  <c r="CJ18" i="3"/>
  <c r="CI18" i="3"/>
  <c r="CK17" i="3"/>
  <c r="CJ17" i="3"/>
  <c r="CI17" i="3"/>
  <c r="CK16" i="3"/>
  <c r="CJ16" i="3"/>
  <c r="CI16" i="3"/>
  <c r="CK14" i="3"/>
  <c r="CJ14" i="3"/>
  <c r="CI14" i="3"/>
  <c r="CK13" i="3"/>
  <c r="CJ13" i="3"/>
  <c r="CI13" i="3"/>
  <c r="CH469" i="3"/>
  <c r="CH467" i="3"/>
  <c r="CH466" i="3"/>
  <c r="CH465" i="3"/>
  <c r="CH464" i="3"/>
  <c r="CH463" i="3"/>
  <c r="CH462" i="3"/>
  <c r="CH461" i="3"/>
  <c r="CH460" i="3"/>
  <c r="CH459" i="3"/>
  <c r="CH458" i="3"/>
  <c r="CH457" i="3"/>
  <c r="CH456" i="3"/>
  <c r="CH455" i="3"/>
  <c r="CH454" i="3"/>
  <c r="CH453" i="3"/>
  <c r="CH452" i="3"/>
  <c r="CH451" i="3"/>
  <c r="CH450" i="3"/>
  <c r="CH449" i="3"/>
  <c r="CH448" i="3"/>
  <c r="CH447" i="3"/>
  <c r="CH446" i="3"/>
  <c r="CH445" i="3"/>
  <c r="CH444" i="3"/>
  <c r="CH443" i="3"/>
  <c r="CH442" i="3"/>
  <c r="CH441" i="3"/>
  <c r="CH440" i="3"/>
  <c r="CH439" i="3"/>
  <c r="CH438" i="3"/>
  <c r="CH437" i="3"/>
  <c r="CH436" i="3"/>
  <c r="CH435" i="3"/>
  <c r="CH434" i="3"/>
  <c r="CH433" i="3"/>
  <c r="CH432" i="3"/>
  <c r="CH431" i="3"/>
  <c r="CH430" i="3"/>
  <c r="CH429" i="3"/>
  <c r="CH428" i="3"/>
  <c r="CH427" i="3"/>
  <c r="CH425" i="3"/>
  <c r="CH424" i="3"/>
  <c r="CH423" i="3"/>
  <c r="CH422" i="3"/>
  <c r="CH421" i="3"/>
  <c r="CH420" i="3"/>
  <c r="CH419" i="3"/>
  <c r="CH418" i="3"/>
  <c r="CH417" i="3"/>
  <c r="CH416" i="3"/>
  <c r="CH415" i="3"/>
  <c r="CH414" i="3"/>
  <c r="CH413" i="3"/>
  <c r="CH412" i="3"/>
  <c r="CH411" i="3"/>
  <c r="CH410" i="3"/>
  <c r="CH409" i="3"/>
  <c r="CH408" i="3"/>
  <c r="CH407" i="3"/>
  <c r="CH406" i="3"/>
  <c r="CH405" i="3"/>
  <c r="CH404" i="3"/>
  <c r="CH403" i="3"/>
  <c r="CH402" i="3"/>
  <c r="CH401" i="3"/>
  <c r="CH400" i="3"/>
  <c r="CH399" i="3"/>
  <c r="CH398" i="3"/>
  <c r="CH397" i="3"/>
  <c r="CH395" i="3"/>
  <c r="CH394" i="3"/>
  <c r="CH393" i="3"/>
  <c r="CH392" i="3"/>
  <c r="CH391" i="3"/>
  <c r="CH390" i="3"/>
  <c r="CH389" i="3"/>
  <c r="CH388" i="3"/>
  <c r="CH387" i="3"/>
  <c r="CH386" i="3"/>
  <c r="CH385" i="3"/>
  <c r="CH384" i="3"/>
  <c r="CH383" i="3"/>
  <c r="CH382" i="3"/>
  <c r="CH381" i="3"/>
  <c r="CH380" i="3"/>
  <c r="CH379" i="3"/>
  <c r="CH378" i="3"/>
  <c r="CH377" i="3"/>
  <c r="CH376" i="3"/>
  <c r="CH375" i="3"/>
  <c r="CH374" i="3"/>
  <c r="CH373" i="3"/>
  <c r="CH372" i="3"/>
  <c r="CH371" i="3"/>
  <c r="CH368" i="3"/>
  <c r="CH367" i="3"/>
  <c r="CH366" i="3"/>
  <c r="CH363" i="3"/>
  <c r="CH362" i="3"/>
  <c r="CH361" i="3"/>
  <c r="CH360" i="3"/>
  <c r="CH359" i="3"/>
  <c r="CH357" i="3"/>
  <c r="CH356" i="3"/>
  <c r="CH355" i="3"/>
  <c r="CH354" i="3"/>
  <c r="CH353" i="3"/>
  <c r="CH351" i="3"/>
  <c r="CH350" i="3"/>
  <c r="CH349" i="3"/>
  <c r="CH347" i="3"/>
  <c r="CH345" i="3"/>
  <c r="CH344" i="3"/>
  <c r="CH343" i="3"/>
  <c r="CH342" i="3"/>
  <c r="CH341" i="3"/>
  <c r="CH340" i="3"/>
  <c r="CH339" i="3"/>
  <c r="CH338" i="3"/>
  <c r="CH337" i="3"/>
  <c r="CH336" i="3"/>
  <c r="CH335" i="3"/>
  <c r="CH334" i="3"/>
  <c r="CH333" i="3"/>
  <c r="CH332" i="3"/>
  <c r="CH331" i="3"/>
  <c r="CH330" i="3"/>
  <c r="CH329" i="3"/>
  <c r="CH328" i="3"/>
  <c r="CH326" i="3"/>
  <c r="CH325" i="3"/>
  <c r="CH324" i="3"/>
  <c r="CH323" i="3"/>
  <c r="CH322" i="3"/>
  <c r="CH321" i="3"/>
  <c r="CH320" i="3"/>
  <c r="CH319" i="3"/>
  <c r="CH318" i="3"/>
  <c r="CH317" i="3"/>
  <c r="CH316" i="3"/>
  <c r="CH315" i="3"/>
  <c r="CH313" i="3"/>
  <c r="CH312" i="3"/>
  <c r="CH311" i="3"/>
  <c r="CH310" i="3"/>
  <c r="CH309" i="3"/>
  <c r="CH308" i="3"/>
  <c r="CH305" i="3"/>
  <c r="CH304" i="3"/>
  <c r="CH303" i="3"/>
  <c r="CH302" i="3"/>
  <c r="CH301" i="3"/>
  <c r="CH300" i="3"/>
  <c r="CH299" i="3"/>
  <c r="CH298" i="3"/>
  <c r="CH297" i="3"/>
  <c r="CH296" i="3"/>
  <c r="CH295" i="3"/>
  <c r="CH293" i="3"/>
  <c r="CH292" i="3"/>
  <c r="CH291" i="3"/>
  <c r="CH290" i="3"/>
  <c r="CH289" i="3"/>
  <c r="CH288" i="3"/>
  <c r="CH287" i="3"/>
  <c r="CH286" i="3"/>
  <c r="CH285" i="3"/>
  <c r="CH284" i="3"/>
  <c r="CH283" i="3"/>
  <c r="CH282" i="3"/>
  <c r="CH281" i="3"/>
  <c r="CH280" i="3"/>
  <c r="CH279" i="3"/>
  <c r="CH278" i="3"/>
  <c r="CH277" i="3"/>
  <c r="CH276" i="3"/>
  <c r="CH275" i="3"/>
  <c r="CH274" i="3"/>
  <c r="CH272" i="3"/>
  <c r="CH271" i="3"/>
  <c r="CH270" i="3"/>
  <c r="CH269" i="3"/>
  <c r="CH268" i="3"/>
  <c r="CH267" i="3"/>
  <c r="CH266" i="3"/>
  <c r="CH264" i="3"/>
  <c r="CH263" i="3"/>
  <c r="CH262" i="3"/>
  <c r="CH261" i="3"/>
  <c r="CH260" i="3"/>
  <c r="CH259" i="3"/>
  <c r="CH258" i="3"/>
  <c r="CH257" i="3"/>
  <c r="CH256" i="3"/>
  <c r="CH255" i="3"/>
  <c r="CH254" i="3"/>
  <c r="CH253" i="3"/>
  <c r="CH252" i="3"/>
  <c r="CH251" i="3"/>
  <c r="CH250" i="3"/>
  <c r="CH249" i="3"/>
  <c r="CH248" i="3"/>
  <c r="CH247" i="3"/>
  <c r="CH246" i="3"/>
  <c r="CH245" i="3"/>
  <c r="CH244" i="3"/>
  <c r="CH243" i="3"/>
  <c r="CH242" i="3"/>
  <c r="CH241" i="3"/>
  <c r="CH240" i="3"/>
  <c r="CH239" i="3"/>
  <c r="CH238" i="3"/>
  <c r="CH237" i="3"/>
  <c r="CH236" i="3"/>
  <c r="CH235" i="3"/>
  <c r="CH234" i="3"/>
  <c r="CH232" i="3"/>
  <c r="CH231" i="3"/>
  <c r="CH230" i="3"/>
  <c r="CH229" i="3"/>
  <c r="CH228" i="3"/>
  <c r="CH226" i="3"/>
  <c r="CH225" i="3"/>
  <c r="CH224" i="3"/>
  <c r="CH223" i="3"/>
  <c r="CH222" i="3"/>
  <c r="CH221" i="3"/>
  <c r="CH220" i="3"/>
  <c r="CH219" i="3"/>
  <c r="CH218" i="3"/>
  <c r="CH217" i="3"/>
  <c r="CH216" i="3"/>
  <c r="CH215" i="3"/>
  <c r="CH213" i="3"/>
  <c r="CH212" i="3"/>
  <c r="CH211" i="3"/>
  <c r="CH210" i="3"/>
  <c r="CH209" i="3"/>
  <c r="CH208" i="3"/>
  <c r="CH207" i="3"/>
  <c r="CH206" i="3"/>
  <c r="CH205" i="3"/>
  <c r="CH204" i="3"/>
  <c r="CH203" i="3"/>
  <c r="CH202" i="3"/>
  <c r="CH201" i="3"/>
  <c r="CH200" i="3"/>
  <c r="CH199" i="3"/>
  <c r="CH197" i="3"/>
  <c r="CH196" i="3"/>
  <c r="CH195" i="3"/>
  <c r="CH194" i="3"/>
  <c r="CH193" i="3"/>
  <c r="CH192" i="3"/>
  <c r="CH191" i="3"/>
  <c r="CH190" i="3"/>
  <c r="CH189" i="3"/>
  <c r="CH188" i="3"/>
  <c r="CH187" i="3"/>
  <c r="CH186" i="3"/>
  <c r="CH185" i="3"/>
  <c r="CH184" i="3"/>
  <c r="CH183" i="3"/>
  <c r="CH182" i="3"/>
  <c r="CH181" i="3"/>
  <c r="CH179" i="3"/>
  <c r="CH178" i="3"/>
  <c r="CH177" i="3"/>
  <c r="CH176" i="3"/>
  <c r="CH175" i="3"/>
  <c r="CH174" i="3"/>
  <c r="CH173" i="3"/>
  <c r="CH172" i="3"/>
  <c r="CH171" i="3"/>
  <c r="CH170" i="3"/>
  <c r="CH169" i="3"/>
  <c r="CH168" i="3"/>
  <c r="CH167" i="3"/>
  <c r="CH165" i="3"/>
  <c r="CH164" i="3"/>
  <c r="CH163" i="3"/>
  <c r="CH162" i="3"/>
  <c r="CH161" i="3"/>
  <c r="CH160" i="3"/>
  <c r="CH159" i="3"/>
  <c r="CH158" i="3"/>
  <c r="CH157" i="3"/>
  <c r="CH156" i="3"/>
  <c r="CH155" i="3"/>
  <c r="CH154" i="3"/>
  <c r="CH151" i="3"/>
  <c r="CH150" i="3"/>
  <c r="CH149" i="3"/>
  <c r="CH148" i="3"/>
  <c r="CH147" i="3"/>
  <c r="CH146" i="3"/>
  <c r="CH143" i="3"/>
  <c r="CH142" i="3"/>
  <c r="CH141" i="3"/>
  <c r="CH140" i="3"/>
  <c r="CH138" i="3"/>
  <c r="CH137" i="3"/>
  <c r="CH136" i="3"/>
  <c r="CH135" i="3"/>
  <c r="CH132" i="3"/>
  <c r="CH131" i="3"/>
  <c r="CH130" i="3"/>
  <c r="CH129" i="3"/>
  <c r="CH128" i="3"/>
  <c r="CH127" i="3"/>
  <c r="CH126" i="3"/>
  <c r="CH125" i="3"/>
  <c r="CH124" i="3"/>
  <c r="CH123" i="3"/>
  <c r="CH122" i="3"/>
  <c r="CH121" i="3"/>
  <c r="CH120" i="3"/>
  <c r="CH119" i="3"/>
  <c r="CH118" i="3"/>
  <c r="CH117" i="3"/>
  <c r="CH116" i="3"/>
  <c r="CH115" i="3"/>
  <c r="CH114" i="3"/>
  <c r="CH113" i="3"/>
  <c r="CH112" i="3"/>
  <c r="CH111" i="3"/>
  <c r="CH110" i="3"/>
  <c r="CH109" i="3"/>
  <c r="CH108" i="3"/>
  <c r="CH105" i="3"/>
  <c r="CH104" i="3"/>
  <c r="CH103" i="3"/>
  <c r="CH102" i="3"/>
  <c r="CH101" i="3"/>
  <c r="CH100" i="3"/>
  <c r="CH99" i="3"/>
  <c r="CH98" i="3"/>
  <c r="CH97" i="3"/>
  <c r="CH96" i="3"/>
  <c r="CH95" i="3"/>
  <c r="CH94" i="3"/>
  <c r="CH93" i="3"/>
  <c r="CH92" i="3"/>
  <c r="CH91" i="3"/>
  <c r="CH90" i="3"/>
  <c r="CH89" i="3"/>
  <c r="CH88" i="3"/>
  <c r="CH85" i="3"/>
  <c r="CH84" i="3"/>
  <c r="CH83" i="3"/>
  <c r="CH82" i="3"/>
  <c r="CH81" i="3"/>
  <c r="CH80" i="3"/>
  <c r="CH79" i="3"/>
  <c r="CH78" i="3"/>
  <c r="CH76" i="3"/>
  <c r="CH75" i="3"/>
  <c r="CH74" i="3"/>
  <c r="CH73" i="3"/>
  <c r="CH72" i="3"/>
  <c r="CH71" i="3"/>
  <c r="CH70" i="3"/>
  <c r="CH69" i="3"/>
  <c r="CH68" i="3"/>
  <c r="CH66" i="3"/>
  <c r="CH65" i="3"/>
  <c r="CH55" i="3"/>
  <c r="CH54" i="3"/>
  <c r="CH53" i="3"/>
  <c r="CH52" i="3"/>
  <c r="CH51" i="3"/>
  <c r="CH50" i="3"/>
  <c r="CH49" i="3"/>
  <c r="CH48" i="3"/>
  <c r="CH47" i="3"/>
  <c r="CH46" i="3"/>
  <c r="CH45" i="3"/>
  <c r="CH44" i="3"/>
  <c r="CH43" i="3"/>
  <c r="CH40" i="3"/>
  <c r="CH39" i="3"/>
  <c r="CH38" i="3"/>
  <c r="CH37" i="3"/>
  <c r="CH36" i="3"/>
  <c r="CH64" i="3"/>
  <c r="CH62" i="3"/>
  <c r="CH61" i="3"/>
  <c r="CH60" i="3"/>
  <c r="CH59" i="3"/>
  <c r="CH58" i="3"/>
  <c r="CH57" i="3"/>
  <c r="CH42" i="3"/>
  <c r="CH41" i="3"/>
  <c r="CH35" i="3"/>
  <c r="CH34" i="3"/>
  <c r="CH33" i="3"/>
  <c r="CH32" i="3"/>
  <c r="CH31" i="3"/>
  <c r="CH30" i="3"/>
  <c r="CH29" i="3"/>
  <c r="CH28" i="3"/>
  <c r="CH27" i="3"/>
  <c r="CH26" i="3"/>
  <c r="CH24" i="3"/>
  <c r="CH23" i="3"/>
  <c r="CH21" i="3"/>
  <c r="CH20" i="3"/>
  <c r="CH19" i="3"/>
  <c r="CH18" i="3"/>
  <c r="CH17" i="3"/>
  <c r="CH16" i="3"/>
  <c r="CH14" i="3"/>
  <c r="CH13" i="3"/>
  <c r="CK12" i="3"/>
  <c r="CJ12" i="3"/>
  <c r="CI12" i="3"/>
  <c r="CH153" i="3"/>
  <c r="CH145" i="3"/>
  <c r="CH134" i="3"/>
  <c r="CH107" i="3"/>
  <c r="CH87" i="3"/>
  <c r="CH12" i="3"/>
  <c r="CK10" i="3"/>
  <c r="CJ10" i="3"/>
  <c r="CI10" i="3"/>
  <c r="CH10" i="3"/>
  <c r="CF470" i="3"/>
  <c r="CF474" i="3" s="1"/>
  <c r="CE470" i="3"/>
  <c r="CE474" i="3" s="1"/>
  <c r="CD470" i="3"/>
  <c r="CD474" i="3" s="1"/>
  <c r="BV470" i="3"/>
  <c r="BV474" i="3" s="1"/>
  <c r="BU470" i="3"/>
  <c r="BU474" i="3" s="1"/>
  <c r="BT470" i="3"/>
  <c r="BT474" i="3" s="1"/>
  <c r="BL470" i="3"/>
  <c r="BL474" i="3" s="1"/>
  <c r="BK470" i="3"/>
  <c r="BK474" i="3" s="1"/>
  <c r="BJ470" i="3"/>
  <c r="BJ474" i="3" s="1"/>
  <c r="BB470" i="3"/>
  <c r="BB474" i="3" s="1"/>
  <c r="BA470" i="3"/>
  <c r="BA474" i="3" s="1"/>
  <c r="AZ470" i="3"/>
  <c r="AZ474" i="3" s="1"/>
  <c r="AR470" i="3"/>
  <c r="AR474" i="3" s="1"/>
  <c r="AQ470" i="3"/>
  <c r="AQ474" i="3" s="1"/>
  <c r="AP470" i="3"/>
  <c r="AP474" i="3" s="1"/>
  <c r="AH470" i="3"/>
  <c r="AH474" i="3" s="1"/>
  <c r="AG470" i="3"/>
  <c r="AG474" i="3" s="1"/>
  <c r="AF474" i="3"/>
  <c r="X474" i="3"/>
  <c r="W474" i="3"/>
  <c r="V474" i="3"/>
  <c r="N470" i="3"/>
  <c r="N474" i="3" s="1"/>
  <c r="M470" i="3"/>
  <c r="M474" i="3" s="1"/>
  <c r="L470" i="3"/>
  <c r="L474" i="3" s="1"/>
  <c r="CK488" i="3" l="1"/>
  <c r="CR488" i="3" s="1"/>
  <c r="CR484" i="3"/>
  <c r="CK485" i="3"/>
  <c r="CR485" i="3" s="1"/>
  <c r="CK492" i="3"/>
  <c r="CR492" i="3" s="1"/>
  <c r="CO491" i="3"/>
  <c r="CS33" i="3"/>
  <c r="CR33" i="3"/>
  <c r="CS181" i="3"/>
  <c r="CR181" i="3"/>
  <c r="CS304" i="3"/>
  <c r="CR304" i="3"/>
  <c r="CS360" i="3"/>
  <c r="CR360" i="3"/>
  <c r="CS399" i="3"/>
  <c r="CR399" i="3"/>
  <c r="CS407" i="3"/>
  <c r="CR407" i="3"/>
  <c r="CS442" i="3"/>
  <c r="CR442" i="3"/>
  <c r="CS450" i="3"/>
  <c r="CR450" i="3"/>
  <c r="CS20" i="3"/>
  <c r="CR20" i="3"/>
  <c r="CS23" i="3"/>
  <c r="CR23" i="3"/>
  <c r="CS26" i="3"/>
  <c r="CR26" i="3"/>
  <c r="CS34" i="3"/>
  <c r="CR34" i="3"/>
  <c r="CS42" i="3"/>
  <c r="CR42" i="3"/>
  <c r="CS50" i="3"/>
  <c r="CR50" i="3"/>
  <c r="CS61" i="3"/>
  <c r="CR61" i="3"/>
  <c r="CS64" i="3"/>
  <c r="CR64" i="3"/>
  <c r="CS75" i="3"/>
  <c r="CR75" i="3"/>
  <c r="CS78" i="3"/>
  <c r="CR78" i="3"/>
  <c r="CS89" i="3"/>
  <c r="CR89" i="3"/>
  <c r="CS97" i="3"/>
  <c r="CR97" i="3"/>
  <c r="CS105" i="3"/>
  <c r="CR105" i="3"/>
  <c r="CS108" i="3"/>
  <c r="CR108" i="3"/>
  <c r="CS116" i="3"/>
  <c r="CR116" i="3"/>
  <c r="CS124" i="3"/>
  <c r="CR124" i="3"/>
  <c r="CS132" i="3"/>
  <c r="CR132" i="3"/>
  <c r="CS135" i="3"/>
  <c r="CR135" i="3"/>
  <c r="CS149" i="3"/>
  <c r="CR149" i="3"/>
  <c r="CS160" i="3"/>
  <c r="CR160" i="3"/>
  <c r="CS171" i="3"/>
  <c r="CR171" i="3"/>
  <c r="CS179" i="3"/>
  <c r="CR179" i="3"/>
  <c r="CS182" i="3"/>
  <c r="CR182" i="3"/>
  <c r="CS190" i="3"/>
  <c r="CR190" i="3"/>
  <c r="CS201" i="3"/>
  <c r="CR201" i="3"/>
  <c r="CS209" i="3"/>
  <c r="CR209" i="3"/>
  <c r="CS220" i="3"/>
  <c r="CR220" i="3"/>
  <c r="CS229" i="3"/>
  <c r="CR229" i="3"/>
  <c r="CS240" i="3"/>
  <c r="CR240" i="3"/>
  <c r="CS248" i="3"/>
  <c r="CR248" i="3"/>
  <c r="CS256" i="3"/>
  <c r="CR256" i="3"/>
  <c r="CS264" i="3"/>
  <c r="CR264" i="3"/>
  <c r="CS267" i="3"/>
  <c r="CR267" i="3"/>
  <c r="CS278" i="3"/>
  <c r="CR278" i="3"/>
  <c r="CS286" i="3"/>
  <c r="CR286" i="3"/>
  <c r="CS297" i="3"/>
  <c r="CR297" i="3"/>
  <c r="CS305" i="3"/>
  <c r="CR305" i="3"/>
  <c r="CS311" i="3"/>
  <c r="CR311" i="3"/>
  <c r="CS322" i="3"/>
  <c r="CR322" i="3"/>
  <c r="CS333" i="3"/>
  <c r="CR333" i="3"/>
  <c r="CS341" i="3"/>
  <c r="CR341" i="3"/>
  <c r="CS361" i="3"/>
  <c r="CR361" i="3"/>
  <c r="CS367" i="3"/>
  <c r="CR367" i="3"/>
  <c r="CS373" i="3"/>
  <c r="CR373" i="3"/>
  <c r="CS381" i="3"/>
  <c r="CR381" i="3"/>
  <c r="CS389" i="3"/>
  <c r="CR389" i="3"/>
  <c r="CS400" i="3"/>
  <c r="CR400" i="3"/>
  <c r="CS408" i="3"/>
  <c r="CR408" i="3"/>
  <c r="CS416" i="3"/>
  <c r="CR416" i="3"/>
  <c r="CS424" i="3"/>
  <c r="CR424" i="3"/>
  <c r="CS427" i="3"/>
  <c r="CR427" i="3"/>
  <c r="CS435" i="3"/>
  <c r="CR435" i="3"/>
  <c r="CS443" i="3"/>
  <c r="CR443" i="3"/>
  <c r="CS451" i="3"/>
  <c r="CR451" i="3"/>
  <c r="CS459" i="3"/>
  <c r="CR459" i="3"/>
  <c r="CS285" i="3"/>
  <c r="CR285" i="3"/>
  <c r="CS296" i="3"/>
  <c r="CR296" i="3"/>
  <c r="CS357" i="3"/>
  <c r="CR357" i="3"/>
  <c r="CS372" i="3"/>
  <c r="CR372" i="3"/>
  <c r="CS380" i="3"/>
  <c r="CR380" i="3"/>
  <c r="CS415" i="3"/>
  <c r="CR415" i="3"/>
  <c r="CS423" i="3"/>
  <c r="CR423" i="3"/>
  <c r="CS434" i="3"/>
  <c r="CR434" i="3"/>
  <c r="CS458" i="3"/>
  <c r="CR458" i="3"/>
  <c r="CR10" i="3"/>
  <c r="CS10" i="3"/>
  <c r="CS21" i="3"/>
  <c r="CR21" i="3"/>
  <c r="CS24" i="3"/>
  <c r="CR24" i="3"/>
  <c r="CS27" i="3"/>
  <c r="CR27" i="3"/>
  <c r="CS35" i="3"/>
  <c r="CR35" i="3"/>
  <c r="CS43" i="3"/>
  <c r="CR43" i="3"/>
  <c r="CS51" i="3"/>
  <c r="CR51" i="3"/>
  <c r="CS62" i="3"/>
  <c r="CR62" i="3"/>
  <c r="CS65" i="3"/>
  <c r="CR65" i="3"/>
  <c r="CS68" i="3"/>
  <c r="CR68" i="3"/>
  <c r="CS76" i="3"/>
  <c r="CR76" i="3"/>
  <c r="CS79" i="3"/>
  <c r="CR79" i="3"/>
  <c r="CS90" i="3"/>
  <c r="CR90" i="3"/>
  <c r="CS98" i="3"/>
  <c r="CR98" i="3"/>
  <c r="CS109" i="3"/>
  <c r="CR109" i="3"/>
  <c r="CS117" i="3"/>
  <c r="CR117" i="3"/>
  <c r="CS125" i="3"/>
  <c r="CR125" i="3"/>
  <c r="CS136" i="3"/>
  <c r="CR136" i="3"/>
  <c r="CS150" i="3"/>
  <c r="CR150" i="3"/>
  <c r="CS153" i="3"/>
  <c r="CR153" i="3"/>
  <c r="CS161" i="3"/>
  <c r="CR161" i="3"/>
  <c r="CS172" i="3"/>
  <c r="CR172" i="3"/>
  <c r="CS183" i="3"/>
  <c r="CR183" i="3"/>
  <c r="CS191" i="3"/>
  <c r="CR191" i="3"/>
  <c r="CS202" i="3"/>
  <c r="CR202" i="3"/>
  <c r="CS210" i="3"/>
  <c r="CR210" i="3"/>
  <c r="CS221" i="3"/>
  <c r="CR221" i="3"/>
  <c r="CS230" i="3"/>
  <c r="CR230" i="3"/>
  <c r="CS241" i="3"/>
  <c r="CR241" i="3"/>
  <c r="CS249" i="3"/>
  <c r="CR249" i="3"/>
  <c r="CS257" i="3"/>
  <c r="CR257" i="3"/>
  <c r="CS268" i="3"/>
  <c r="CR268" i="3"/>
  <c r="CS279" i="3"/>
  <c r="CR279" i="3"/>
  <c r="CS287" i="3"/>
  <c r="CR287" i="3"/>
  <c r="CS298" i="3"/>
  <c r="CR298" i="3"/>
  <c r="CS312" i="3"/>
  <c r="CR312" i="3"/>
  <c r="CS315" i="3"/>
  <c r="CR315" i="3"/>
  <c r="CS323" i="3"/>
  <c r="CR323" i="3"/>
  <c r="CS334" i="3"/>
  <c r="CR334" i="3"/>
  <c r="CS342" i="3"/>
  <c r="CR342" i="3"/>
  <c r="CS362" i="3"/>
  <c r="CR362" i="3"/>
  <c r="CS368" i="3"/>
  <c r="CR368" i="3"/>
  <c r="CS374" i="3"/>
  <c r="CR374" i="3"/>
  <c r="CS382" i="3"/>
  <c r="CR382" i="3"/>
  <c r="CS390" i="3"/>
  <c r="CR390" i="3"/>
  <c r="CS401" i="3"/>
  <c r="CR401" i="3"/>
  <c r="CS409" i="3"/>
  <c r="CR409" i="3"/>
  <c r="CS417" i="3"/>
  <c r="CR417" i="3"/>
  <c r="CS425" i="3"/>
  <c r="CR425" i="3"/>
  <c r="CS428" i="3"/>
  <c r="CR428" i="3"/>
  <c r="CS436" i="3"/>
  <c r="CR436" i="3"/>
  <c r="CS444" i="3"/>
  <c r="CR444" i="3"/>
  <c r="CS452" i="3"/>
  <c r="CR452" i="3"/>
  <c r="CS460" i="3"/>
  <c r="CR460" i="3"/>
  <c r="CS49" i="3"/>
  <c r="CR49" i="3"/>
  <c r="CS60" i="3"/>
  <c r="CR60" i="3"/>
  <c r="CS131" i="3"/>
  <c r="CR131" i="3"/>
  <c r="CS189" i="3"/>
  <c r="CR189" i="3"/>
  <c r="CS200" i="3"/>
  <c r="CR200" i="3"/>
  <c r="CS208" i="3"/>
  <c r="CR208" i="3"/>
  <c r="CS266" i="3"/>
  <c r="CR266" i="3"/>
  <c r="CS332" i="3"/>
  <c r="CR332" i="3"/>
  <c r="CS12" i="3"/>
  <c r="CR12" i="3"/>
  <c r="CS28" i="3"/>
  <c r="CR28" i="3"/>
  <c r="CS36" i="3"/>
  <c r="CR36" i="3"/>
  <c r="CS44" i="3"/>
  <c r="CR44" i="3"/>
  <c r="CS52" i="3"/>
  <c r="CR52" i="3"/>
  <c r="CS66" i="3"/>
  <c r="CR66" i="3"/>
  <c r="CS69" i="3"/>
  <c r="CR69" i="3"/>
  <c r="CS80" i="3"/>
  <c r="CR80" i="3"/>
  <c r="CS91" i="3"/>
  <c r="CR91" i="3"/>
  <c r="CS99" i="3"/>
  <c r="CR99" i="3"/>
  <c r="CS110" i="3"/>
  <c r="CR110" i="3"/>
  <c r="CS118" i="3"/>
  <c r="CR118" i="3"/>
  <c r="CS126" i="3"/>
  <c r="CR126" i="3"/>
  <c r="CS137" i="3"/>
  <c r="CR137" i="3"/>
  <c r="CS140" i="3"/>
  <c r="CR140" i="3"/>
  <c r="CS151" i="3"/>
  <c r="CR151" i="3"/>
  <c r="CS154" i="3"/>
  <c r="CR154" i="3"/>
  <c r="CS162" i="3"/>
  <c r="CR162" i="3"/>
  <c r="CS173" i="3"/>
  <c r="CR173" i="3"/>
  <c r="CS184" i="3"/>
  <c r="CR184" i="3"/>
  <c r="CS192" i="3"/>
  <c r="CR192" i="3"/>
  <c r="CS203" i="3"/>
  <c r="CR203" i="3"/>
  <c r="CS211" i="3"/>
  <c r="CR211" i="3"/>
  <c r="CS222" i="3"/>
  <c r="CR222" i="3"/>
  <c r="CS231" i="3"/>
  <c r="CR231" i="3"/>
  <c r="CS234" i="3"/>
  <c r="CR234" i="3"/>
  <c r="CS242" i="3"/>
  <c r="CR242" i="3"/>
  <c r="CS250" i="3"/>
  <c r="CR250" i="3"/>
  <c r="CS258" i="3"/>
  <c r="CR258" i="3"/>
  <c r="CS269" i="3"/>
  <c r="CR269" i="3"/>
  <c r="CS280" i="3"/>
  <c r="CR280" i="3"/>
  <c r="CS288" i="3"/>
  <c r="CR288" i="3"/>
  <c r="CS299" i="3"/>
  <c r="CR299" i="3"/>
  <c r="CS313" i="3"/>
  <c r="CR313" i="3"/>
  <c r="CS316" i="3"/>
  <c r="CR316" i="3"/>
  <c r="CS324" i="3"/>
  <c r="CR324" i="3"/>
  <c r="CS335" i="3"/>
  <c r="CR335" i="3"/>
  <c r="CS343" i="3"/>
  <c r="CR343" i="3"/>
  <c r="CS349" i="3"/>
  <c r="CR349" i="3"/>
  <c r="CS363" i="3"/>
  <c r="CR363" i="3"/>
  <c r="CS375" i="3"/>
  <c r="CR375" i="3"/>
  <c r="CS383" i="3"/>
  <c r="CR383" i="3"/>
  <c r="CS391" i="3"/>
  <c r="CR391" i="3"/>
  <c r="CS402" i="3"/>
  <c r="CR402" i="3"/>
  <c r="CS410" i="3"/>
  <c r="CR410" i="3"/>
  <c r="CS418" i="3"/>
  <c r="CR418" i="3"/>
  <c r="CS429" i="3"/>
  <c r="CR429" i="3"/>
  <c r="CS437" i="3"/>
  <c r="CR437" i="3"/>
  <c r="CS445" i="3"/>
  <c r="CR445" i="3"/>
  <c r="CS453" i="3"/>
  <c r="CR453" i="3"/>
  <c r="CS461" i="3"/>
  <c r="CR461" i="3"/>
  <c r="CS123" i="3"/>
  <c r="CR123" i="3"/>
  <c r="CS148" i="3"/>
  <c r="CR148" i="3"/>
  <c r="CS53" i="3"/>
  <c r="CR53" i="3"/>
  <c r="CS70" i="3"/>
  <c r="CR70" i="3"/>
  <c r="CS81" i="3"/>
  <c r="CR81" i="3"/>
  <c r="CS92" i="3"/>
  <c r="CR92" i="3"/>
  <c r="CS100" i="3"/>
  <c r="CR100" i="3"/>
  <c r="CS111" i="3"/>
  <c r="CR111" i="3"/>
  <c r="CS119" i="3"/>
  <c r="CR119" i="3"/>
  <c r="CS127" i="3"/>
  <c r="CR127" i="3"/>
  <c r="CS138" i="3"/>
  <c r="CR138" i="3"/>
  <c r="CS141" i="3"/>
  <c r="CR141" i="3"/>
  <c r="CS155" i="3"/>
  <c r="CR155" i="3"/>
  <c r="CS163" i="3"/>
  <c r="CR163" i="3"/>
  <c r="CS174" i="3"/>
  <c r="CR174" i="3"/>
  <c r="CS185" i="3"/>
  <c r="CR185" i="3"/>
  <c r="CS193" i="3"/>
  <c r="CR193" i="3"/>
  <c r="CS204" i="3"/>
  <c r="CR204" i="3"/>
  <c r="CS212" i="3"/>
  <c r="CR212" i="3"/>
  <c r="CS215" i="3"/>
  <c r="CR215" i="3"/>
  <c r="CS223" i="3"/>
  <c r="CR223" i="3"/>
  <c r="CS232" i="3"/>
  <c r="CR232" i="3"/>
  <c r="CS235" i="3"/>
  <c r="CR235" i="3"/>
  <c r="CS243" i="3"/>
  <c r="CR243" i="3"/>
  <c r="CS251" i="3"/>
  <c r="CR251" i="3"/>
  <c r="CS259" i="3"/>
  <c r="CR259" i="3"/>
  <c r="CS270" i="3"/>
  <c r="CR270" i="3"/>
  <c r="CS281" i="3"/>
  <c r="CR281" i="3"/>
  <c r="CS289" i="3"/>
  <c r="CR289" i="3"/>
  <c r="CS300" i="3"/>
  <c r="CR300" i="3"/>
  <c r="CS317" i="3"/>
  <c r="CR317" i="3"/>
  <c r="CS325" i="3"/>
  <c r="CR325" i="3"/>
  <c r="CS328" i="3"/>
  <c r="CR328" i="3"/>
  <c r="CS336" i="3"/>
  <c r="CR336" i="3"/>
  <c r="CS344" i="3"/>
  <c r="CR344" i="3"/>
  <c r="CS347" i="3"/>
  <c r="CR347" i="3"/>
  <c r="CS350" i="3"/>
  <c r="CR350" i="3"/>
  <c r="CP484" i="3"/>
  <c r="CS353" i="3"/>
  <c r="CR353" i="3"/>
  <c r="CS376" i="3"/>
  <c r="CR376" i="3"/>
  <c r="CS384" i="3"/>
  <c r="CR384" i="3"/>
  <c r="CS392" i="3"/>
  <c r="CR392" i="3"/>
  <c r="CS403" i="3"/>
  <c r="CR403" i="3"/>
  <c r="CS411" i="3"/>
  <c r="CR411" i="3"/>
  <c r="CS419" i="3"/>
  <c r="CR419" i="3"/>
  <c r="CS430" i="3"/>
  <c r="CR430" i="3"/>
  <c r="CS438" i="3"/>
  <c r="CR438" i="3"/>
  <c r="CS446" i="3"/>
  <c r="CR446" i="3"/>
  <c r="CS454" i="3"/>
  <c r="CR454" i="3"/>
  <c r="CS462" i="3"/>
  <c r="CR462" i="3"/>
  <c r="CS41" i="3"/>
  <c r="CR41" i="3"/>
  <c r="CS85" i="3"/>
  <c r="CR85" i="3"/>
  <c r="CS104" i="3"/>
  <c r="CR104" i="3"/>
  <c r="CS115" i="3"/>
  <c r="CR115" i="3"/>
  <c r="CS134" i="3"/>
  <c r="CR134" i="3"/>
  <c r="CS159" i="3"/>
  <c r="CR159" i="3"/>
  <c r="CS277" i="3"/>
  <c r="CR277" i="3"/>
  <c r="CS340" i="3"/>
  <c r="CR340" i="3"/>
  <c r="CS388" i="3"/>
  <c r="CR388" i="3"/>
  <c r="CS45" i="3"/>
  <c r="CR45" i="3"/>
  <c r="CS13" i="3"/>
  <c r="CR13" i="3"/>
  <c r="CS16" i="3"/>
  <c r="CR16" i="3"/>
  <c r="CS30" i="3"/>
  <c r="CR30" i="3"/>
  <c r="CS38" i="3"/>
  <c r="CR38" i="3"/>
  <c r="CS46" i="3"/>
  <c r="CR46" i="3"/>
  <c r="CS54" i="3"/>
  <c r="CR54" i="3"/>
  <c r="CS57" i="3"/>
  <c r="CR57" i="3"/>
  <c r="CS71" i="3"/>
  <c r="CR71" i="3"/>
  <c r="CS82" i="3"/>
  <c r="CR82" i="3"/>
  <c r="CS93" i="3"/>
  <c r="CR93" i="3"/>
  <c r="CS101" i="3"/>
  <c r="CR101" i="3"/>
  <c r="CS112" i="3"/>
  <c r="CR112" i="3"/>
  <c r="CS120" i="3"/>
  <c r="CR120" i="3"/>
  <c r="CS128" i="3"/>
  <c r="CR128" i="3"/>
  <c r="CS142" i="3"/>
  <c r="CR142" i="3"/>
  <c r="CS145" i="3"/>
  <c r="CR145" i="3"/>
  <c r="CS156" i="3"/>
  <c r="CR156" i="3"/>
  <c r="CS164" i="3"/>
  <c r="CR164" i="3"/>
  <c r="CS167" i="3"/>
  <c r="CR167" i="3"/>
  <c r="CS175" i="3"/>
  <c r="CR175" i="3"/>
  <c r="CS186" i="3"/>
  <c r="CR186" i="3"/>
  <c r="CS194" i="3"/>
  <c r="CR194" i="3"/>
  <c r="CS205" i="3"/>
  <c r="CR205" i="3"/>
  <c r="CS213" i="3"/>
  <c r="CR213" i="3"/>
  <c r="CS216" i="3"/>
  <c r="CR216" i="3"/>
  <c r="CS224" i="3"/>
  <c r="CR224" i="3"/>
  <c r="CS236" i="3"/>
  <c r="CR236" i="3"/>
  <c r="CS244" i="3"/>
  <c r="CR244" i="3"/>
  <c r="CS252" i="3"/>
  <c r="CR252" i="3"/>
  <c r="CS260" i="3"/>
  <c r="CR260" i="3"/>
  <c r="CS271" i="3"/>
  <c r="CR271" i="3"/>
  <c r="CS274" i="3"/>
  <c r="CR274" i="3"/>
  <c r="CS282" i="3"/>
  <c r="CR282" i="3"/>
  <c r="CS290" i="3"/>
  <c r="CR290" i="3"/>
  <c r="CS301" i="3"/>
  <c r="CR301" i="3"/>
  <c r="CS318" i="3"/>
  <c r="CR318" i="3"/>
  <c r="CS326" i="3"/>
  <c r="CR326" i="3"/>
  <c r="CS329" i="3"/>
  <c r="CR329" i="3"/>
  <c r="CS337" i="3"/>
  <c r="CR337" i="3"/>
  <c r="CS345" i="3"/>
  <c r="CR345" i="3"/>
  <c r="CS351" i="3"/>
  <c r="CR351" i="3"/>
  <c r="CP485" i="3"/>
  <c r="CS354" i="3"/>
  <c r="CR354" i="3"/>
  <c r="CS377" i="3"/>
  <c r="CR377" i="3"/>
  <c r="CS385" i="3"/>
  <c r="CR385" i="3"/>
  <c r="CS393" i="3"/>
  <c r="CR393" i="3"/>
  <c r="CS404" i="3"/>
  <c r="CR404" i="3"/>
  <c r="CS412" i="3"/>
  <c r="CR412" i="3"/>
  <c r="CS420" i="3"/>
  <c r="CR420" i="3"/>
  <c r="CS431" i="3"/>
  <c r="CR431" i="3"/>
  <c r="CS439" i="3"/>
  <c r="CR439" i="3"/>
  <c r="CS447" i="3"/>
  <c r="CR447" i="3"/>
  <c r="CS455" i="3"/>
  <c r="CR455" i="3"/>
  <c r="CS463" i="3"/>
  <c r="CR463" i="3"/>
  <c r="CS19" i="3"/>
  <c r="CR19" i="3"/>
  <c r="CS74" i="3"/>
  <c r="CR74" i="3"/>
  <c r="CS88" i="3"/>
  <c r="CR88" i="3"/>
  <c r="CS96" i="3"/>
  <c r="CR96" i="3"/>
  <c r="CS170" i="3"/>
  <c r="CR170" i="3"/>
  <c r="CS219" i="3"/>
  <c r="CR219" i="3"/>
  <c r="CS228" i="3"/>
  <c r="CR228" i="3"/>
  <c r="CS255" i="3"/>
  <c r="CR255" i="3"/>
  <c r="CS263" i="3"/>
  <c r="CR263" i="3"/>
  <c r="CS293" i="3"/>
  <c r="CR293" i="3"/>
  <c r="CS310" i="3"/>
  <c r="CR310" i="3"/>
  <c r="CS14" i="3"/>
  <c r="CR14" i="3"/>
  <c r="CS17" i="3"/>
  <c r="CR17" i="3"/>
  <c r="CS31" i="3"/>
  <c r="CR31" i="3"/>
  <c r="CS39" i="3"/>
  <c r="CR39" i="3"/>
  <c r="CS47" i="3"/>
  <c r="CR47" i="3"/>
  <c r="CS55" i="3"/>
  <c r="CR55" i="3"/>
  <c r="CS58" i="3"/>
  <c r="CR58" i="3"/>
  <c r="CS72" i="3"/>
  <c r="CR72" i="3"/>
  <c r="CS83" i="3"/>
  <c r="CR83" i="3"/>
  <c r="CS94" i="3"/>
  <c r="CR94" i="3"/>
  <c r="CS102" i="3"/>
  <c r="CR102" i="3"/>
  <c r="CS113" i="3"/>
  <c r="CR113" i="3"/>
  <c r="CS121" i="3"/>
  <c r="CR121" i="3"/>
  <c r="CS129" i="3"/>
  <c r="CR129" i="3"/>
  <c r="CS143" i="3"/>
  <c r="CR143" i="3"/>
  <c r="CS146" i="3"/>
  <c r="CR146" i="3"/>
  <c r="CS157" i="3"/>
  <c r="CR157" i="3"/>
  <c r="CS165" i="3"/>
  <c r="CR165" i="3"/>
  <c r="CS168" i="3"/>
  <c r="CR168" i="3"/>
  <c r="CS176" i="3"/>
  <c r="CR176" i="3"/>
  <c r="CS187" i="3"/>
  <c r="CR187" i="3"/>
  <c r="CS195" i="3"/>
  <c r="CR195" i="3"/>
  <c r="CS206" i="3"/>
  <c r="CR206" i="3"/>
  <c r="CS217" i="3"/>
  <c r="CR217" i="3"/>
  <c r="CS225" i="3"/>
  <c r="CR225" i="3"/>
  <c r="CS237" i="3"/>
  <c r="CR237" i="3"/>
  <c r="CS245" i="3"/>
  <c r="CR245" i="3"/>
  <c r="CS253" i="3"/>
  <c r="CR253" i="3"/>
  <c r="CS261" i="3"/>
  <c r="CR261" i="3"/>
  <c r="CS272" i="3"/>
  <c r="CR272" i="3"/>
  <c r="CS275" i="3"/>
  <c r="CR275" i="3"/>
  <c r="CS283" i="3"/>
  <c r="CR283" i="3"/>
  <c r="CS291" i="3"/>
  <c r="CR291" i="3"/>
  <c r="CS302" i="3"/>
  <c r="CR302" i="3"/>
  <c r="CS308" i="3"/>
  <c r="CR308" i="3"/>
  <c r="CS319" i="3"/>
  <c r="CR319" i="3"/>
  <c r="CS330" i="3"/>
  <c r="CR330" i="3"/>
  <c r="CS338" i="3"/>
  <c r="CR338" i="3"/>
  <c r="CS355" i="3"/>
  <c r="CR355" i="3"/>
  <c r="CS378" i="3"/>
  <c r="CR378" i="3"/>
  <c r="CS386" i="3"/>
  <c r="CR386" i="3"/>
  <c r="CS394" i="3"/>
  <c r="CR394" i="3"/>
  <c r="CS397" i="3"/>
  <c r="CR397" i="3"/>
  <c r="CS405" i="3"/>
  <c r="CR405" i="3"/>
  <c r="CS413" i="3"/>
  <c r="CR413" i="3"/>
  <c r="CS421" i="3"/>
  <c r="CR421" i="3"/>
  <c r="CS432" i="3"/>
  <c r="CR432" i="3"/>
  <c r="CS440" i="3"/>
  <c r="CR440" i="3"/>
  <c r="CS448" i="3"/>
  <c r="CR448" i="3"/>
  <c r="CS456" i="3"/>
  <c r="CR456" i="3"/>
  <c r="CS464" i="3"/>
  <c r="CR464" i="3"/>
  <c r="CS107" i="3"/>
  <c r="CR107" i="3"/>
  <c r="CS178" i="3"/>
  <c r="CR178" i="3"/>
  <c r="CS197" i="3"/>
  <c r="CR197" i="3"/>
  <c r="CS239" i="3"/>
  <c r="CR239" i="3"/>
  <c r="CS247" i="3"/>
  <c r="CR247" i="3"/>
  <c r="CS321" i="3"/>
  <c r="CR321" i="3"/>
  <c r="CS366" i="3"/>
  <c r="CR366" i="3"/>
  <c r="CS29" i="3"/>
  <c r="CR29" i="3"/>
  <c r="CS37" i="3"/>
  <c r="CR37" i="3"/>
  <c r="CS18" i="3"/>
  <c r="CR18" i="3"/>
  <c r="CS32" i="3"/>
  <c r="CR32" i="3"/>
  <c r="CS40" i="3"/>
  <c r="CR40" i="3"/>
  <c r="CS48" i="3"/>
  <c r="CR48" i="3"/>
  <c r="CS59" i="3"/>
  <c r="CR59" i="3"/>
  <c r="CS73" i="3"/>
  <c r="CR73" i="3"/>
  <c r="CS84" i="3"/>
  <c r="CR84" i="3"/>
  <c r="CS87" i="3"/>
  <c r="CR87" i="3"/>
  <c r="CS95" i="3"/>
  <c r="CR95" i="3"/>
  <c r="CS103" i="3"/>
  <c r="CR103" i="3"/>
  <c r="CS114" i="3"/>
  <c r="CR114" i="3"/>
  <c r="CS122" i="3"/>
  <c r="CR122" i="3"/>
  <c r="CS130" i="3"/>
  <c r="CR130" i="3"/>
  <c r="CS147" i="3"/>
  <c r="CR147" i="3"/>
  <c r="CS158" i="3"/>
  <c r="CR158" i="3"/>
  <c r="CS169" i="3"/>
  <c r="CR169" i="3"/>
  <c r="CS177" i="3"/>
  <c r="CR177" i="3"/>
  <c r="CS188" i="3"/>
  <c r="CR188" i="3"/>
  <c r="CS196" i="3"/>
  <c r="CR196" i="3"/>
  <c r="CS199" i="3"/>
  <c r="CR199" i="3"/>
  <c r="CS207" i="3"/>
  <c r="CR207" i="3"/>
  <c r="CS218" i="3"/>
  <c r="CR218" i="3"/>
  <c r="CS226" i="3"/>
  <c r="CR226" i="3"/>
  <c r="CS238" i="3"/>
  <c r="CR238" i="3"/>
  <c r="CS246" i="3"/>
  <c r="CR246" i="3"/>
  <c r="CS254" i="3"/>
  <c r="CR254" i="3"/>
  <c r="CS262" i="3"/>
  <c r="CR262" i="3"/>
  <c r="CS276" i="3"/>
  <c r="CR276" i="3"/>
  <c r="CS284" i="3"/>
  <c r="CR284" i="3"/>
  <c r="CS292" i="3"/>
  <c r="CR292" i="3"/>
  <c r="CS295" i="3"/>
  <c r="CR295" i="3"/>
  <c r="CS303" i="3"/>
  <c r="CR303" i="3"/>
  <c r="CS309" i="3"/>
  <c r="CR309" i="3"/>
  <c r="CS320" i="3"/>
  <c r="CR320" i="3"/>
  <c r="CS331" i="3"/>
  <c r="CR331" i="3"/>
  <c r="CS339" i="3"/>
  <c r="CR339" i="3"/>
  <c r="CS356" i="3"/>
  <c r="CR356" i="3"/>
  <c r="CS359" i="3"/>
  <c r="CR359" i="3"/>
  <c r="CP483" i="3"/>
  <c r="CS371" i="3"/>
  <c r="CR371" i="3"/>
  <c r="CS379" i="3"/>
  <c r="CR379" i="3"/>
  <c r="CS387" i="3"/>
  <c r="CR387" i="3"/>
  <c r="CS395" i="3"/>
  <c r="CR395" i="3"/>
  <c r="CS398" i="3"/>
  <c r="CR398" i="3"/>
  <c r="CS406" i="3"/>
  <c r="CR406" i="3"/>
  <c r="CS414" i="3"/>
  <c r="CR414" i="3"/>
  <c r="CS422" i="3"/>
  <c r="CR422" i="3"/>
  <c r="CS433" i="3"/>
  <c r="CR433" i="3"/>
  <c r="CS441" i="3"/>
  <c r="CR441" i="3"/>
  <c r="CS449" i="3"/>
  <c r="CR449" i="3"/>
  <c r="CS457" i="3"/>
  <c r="CR457" i="3"/>
  <c r="CS465" i="3"/>
  <c r="CR465" i="3"/>
  <c r="CP492" i="3"/>
  <c r="CP489" i="3"/>
  <c r="CO489" i="3"/>
  <c r="CP488" i="3"/>
  <c r="CO492" i="3"/>
  <c r="CO487" i="3"/>
  <c r="CO488" i="3"/>
  <c r="CP487" i="3"/>
  <c r="CO485" i="3"/>
  <c r="CO486" i="3" s="1"/>
  <c r="CP491" i="3"/>
  <c r="CL486" i="3"/>
  <c r="CM485" i="3"/>
  <c r="CM486" i="3" s="1"/>
  <c r="CM492" i="3"/>
  <c r="CL492" i="3"/>
  <c r="S486" i="3"/>
  <c r="AM486" i="3"/>
  <c r="CA486" i="3"/>
  <c r="AX486" i="3"/>
  <c r="AC486" i="3"/>
  <c r="CL488" i="3"/>
  <c r="AY486" i="3"/>
  <c r="BR486" i="3"/>
  <c r="CB486" i="3"/>
  <c r="CM488" i="3"/>
  <c r="I486" i="3"/>
  <c r="AD486" i="3"/>
  <c r="AW486" i="3"/>
  <c r="BI486" i="3"/>
  <c r="CC486" i="3"/>
  <c r="AN486" i="3"/>
  <c r="BG486" i="3"/>
  <c r="BH486" i="3"/>
  <c r="BQ486" i="3"/>
  <c r="AO486" i="3"/>
  <c r="BS486" i="3"/>
  <c r="T486" i="3"/>
  <c r="K486" i="3"/>
  <c r="J486" i="3"/>
  <c r="CN470" i="3"/>
  <c r="CP470" i="3"/>
  <c r="CO470" i="3"/>
  <c r="CO474" i="3" s="1"/>
  <c r="AT11" i="3"/>
  <c r="AU11" i="3"/>
  <c r="AV11" i="3"/>
  <c r="AW11" i="3"/>
  <c r="AY11" i="3"/>
  <c r="AT15" i="3"/>
  <c r="AU15" i="3"/>
  <c r="AV15" i="3"/>
  <c r="AW15" i="3"/>
  <c r="AY15" i="3"/>
  <c r="AT22" i="3"/>
  <c r="AU22" i="3"/>
  <c r="AV22" i="3"/>
  <c r="AW22" i="3"/>
  <c r="AY22" i="3"/>
  <c r="AT25" i="3"/>
  <c r="AU25" i="3"/>
  <c r="AV25" i="3"/>
  <c r="AW25" i="3"/>
  <c r="AY25" i="3"/>
  <c r="AT56" i="3"/>
  <c r="AU56" i="3"/>
  <c r="AV56" i="3"/>
  <c r="AW56" i="3"/>
  <c r="AY56" i="3"/>
  <c r="AT67" i="3"/>
  <c r="AT63" i="3" s="1"/>
  <c r="AU67" i="3"/>
  <c r="AU63" i="3" s="1"/>
  <c r="AV67" i="3"/>
  <c r="AV63" i="3" s="1"/>
  <c r="AW67" i="3"/>
  <c r="AY67" i="3"/>
  <c r="AT77" i="3"/>
  <c r="AU77" i="3"/>
  <c r="AV77" i="3"/>
  <c r="AW77" i="3"/>
  <c r="AY77" i="3"/>
  <c r="AT86" i="3"/>
  <c r="AU86" i="3"/>
  <c r="AV86" i="3"/>
  <c r="AW86" i="3"/>
  <c r="AY86" i="3"/>
  <c r="AT106" i="3"/>
  <c r="AU106" i="3"/>
  <c r="AV106" i="3"/>
  <c r="AW106" i="3"/>
  <c r="AY106" i="3"/>
  <c r="AT139" i="3"/>
  <c r="AT133" i="3" s="1"/>
  <c r="AU139" i="3"/>
  <c r="AU133" i="3" s="1"/>
  <c r="AV139" i="3"/>
  <c r="AV133" i="3" s="1"/>
  <c r="AW139" i="3"/>
  <c r="AW133" i="3" s="1"/>
  <c r="AY139" i="3"/>
  <c r="AY133" i="3" s="1"/>
  <c r="AT144" i="3"/>
  <c r="AU144" i="3"/>
  <c r="AV144" i="3"/>
  <c r="AW144" i="3"/>
  <c r="AY144" i="3"/>
  <c r="AT152" i="3"/>
  <c r="AU152" i="3"/>
  <c r="AV152" i="3"/>
  <c r="AW152" i="3"/>
  <c r="AY152" i="3"/>
  <c r="AT166" i="3"/>
  <c r="AU166" i="3"/>
  <c r="AV166" i="3"/>
  <c r="AW166" i="3"/>
  <c r="AY166" i="3"/>
  <c r="AT180" i="3"/>
  <c r="AU180" i="3"/>
  <c r="AV180" i="3"/>
  <c r="AW180" i="3"/>
  <c r="AY180" i="3"/>
  <c r="AT198" i="3"/>
  <c r="AU198" i="3"/>
  <c r="AV198" i="3"/>
  <c r="AW198" i="3"/>
  <c r="AY198" i="3"/>
  <c r="AT214" i="3"/>
  <c r="AU214" i="3"/>
  <c r="AV214" i="3"/>
  <c r="AW214" i="3"/>
  <c r="AY214" i="3"/>
  <c r="AT233" i="3"/>
  <c r="AU233" i="3"/>
  <c r="AV233" i="3"/>
  <c r="AW233" i="3"/>
  <c r="AY233" i="3"/>
  <c r="AT265" i="3"/>
  <c r="AU265" i="3"/>
  <c r="AV265" i="3"/>
  <c r="AW265" i="3"/>
  <c r="AY265" i="3"/>
  <c r="AT273" i="3"/>
  <c r="AU273" i="3"/>
  <c r="AV273" i="3"/>
  <c r="AW273" i="3"/>
  <c r="AY273" i="3"/>
  <c r="AT294" i="3"/>
  <c r="AU294" i="3"/>
  <c r="AV294" i="3"/>
  <c r="AW294" i="3"/>
  <c r="AY294" i="3"/>
  <c r="AT307" i="3"/>
  <c r="AU307" i="3"/>
  <c r="AV307" i="3"/>
  <c r="AW307" i="3"/>
  <c r="AY307" i="3"/>
  <c r="AT314" i="3"/>
  <c r="AU314" i="3"/>
  <c r="AV314" i="3"/>
  <c r="AW314" i="3"/>
  <c r="AY314" i="3"/>
  <c r="AT327" i="3"/>
  <c r="AU327" i="3"/>
  <c r="AV327" i="3"/>
  <c r="AW327" i="3"/>
  <c r="AY327" i="3"/>
  <c r="AT346" i="3"/>
  <c r="AU346" i="3"/>
  <c r="AV346" i="3"/>
  <c r="AW346" i="3"/>
  <c r="AY346" i="3"/>
  <c r="AT348" i="3"/>
  <c r="AU348" i="3"/>
  <c r="AV348" i="3"/>
  <c r="AW348" i="3"/>
  <c r="AY348" i="3"/>
  <c r="AT352" i="3"/>
  <c r="AU352" i="3"/>
  <c r="AV352" i="3"/>
  <c r="AW352" i="3"/>
  <c r="AY352" i="3"/>
  <c r="AT358" i="3"/>
  <c r="AU358" i="3"/>
  <c r="AV358" i="3"/>
  <c r="AW358" i="3"/>
  <c r="AY358" i="3"/>
  <c r="AT365" i="3"/>
  <c r="AT364" i="3" s="1"/>
  <c r="AU365" i="3"/>
  <c r="AU364" i="3" s="1"/>
  <c r="AV365" i="3"/>
  <c r="AV364" i="3" s="1"/>
  <c r="AW365" i="3"/>
  <c r="AY365" i="3"/>
  <c r="AT370" i="3"/>
  <c r="AT369" i="3" s="1"/>
  <c r="AU370" i="3"/>
  <c r="AU369" i="3" s="1"/>
  <c r="AV370" i="3"/>
  <c r="AV369" i="3" s="1"/>
  <c r="AW370" i="3"/>
  <c r="AY370" i="3"/>
  <c r="AT396" i="3"/>
  <c r="AU396" i="3"/>
  <c r="AV396" i="3"/>
  <c r="AW396" i="3"/>
  <c r="AY396" i="3"/>
  <c r="AT426" i="3"/>
  <c r="AU426" i="3"/>
  <c r="AV426" i="3"/>
  <c r="AW426" i="3"/>
  <c r="AY426" i="3"/>
  <c r="AT468" i="3"/>
  <c r="AU468" i="3"/>
  <c r="AV468" i="3"/>
  <c r="AW468" i="3"/>
  <c r="AY468" i="3"/>
  <c r="BD11" i="3"/>
  <c r="BE11" i="3"/>
  <c r="BF11" i="3"/>
  <c r="BG11" i="3"/>
  <c r="BH11" i="3"/>
  <c r="BI11" i="3"/>
  <c r="BD15" i="3"/>
  <c r="BE15" i="3"/>
  <c r="BF15" i="3"/>
  <c r="BG15" i="3"/>
  <c r="BH15" i="3"/>
  <c r="BI15" i="3"/>
  <c r="BD22" i="3"/>
  <c r="BE22" i="3"/>
  <c r="BF22" i="3"/>
  <c r="BG22" i="3"/>
  <c r="BH22" i="3"/>
  <c r="BI22" i="3"/>
  <c r="BD25" i="3"/>
  <c r="BE25" i="3"/>
  <c r="BF25" i="3"/>
  <c r="BG25" i="3"/>
  <c r="BH25" i="3"/>
  <c r="BI25" i="3"/>
  <c r="BD56" i="3"/>
  <c r="BE56" i="3"/>
  <c r="BF56" i="3"/>
  <c r="BG56" i="3"/>
  <c r="BH56" i="3"/>
  <c r="BI56" i="3"/>
  <c r="BD67" i="3"/>
  <c r="BD63" i="3" s="1"/>
  <c r="BE67" i="3"/>
  <c r="BE63" i="3" s="1"/>
  <c r="BF67" i="3"/>
  <c r="BF63" i="3" s="1"/>
  <c r="BG67" i="3"/>
  <c r="BH67" i="3"/>
  <c r="BI67" i="3"/>
  <c r="BD77" i="3"/>
  <c r="BE77" i="3"/>
  <c r="BF77" i="3"/>
  <c r="BG77" i="3"/>
  <c r="BH77" i="3"/>
  <c r="BI77" i="3"/>
  <c r="BD86" i="3"/>
  <c r="BE86" i="3"/>
  <c r="BF86" i="3"/>
  <c r="BG86" i="3"/>
  <c r="BH86" i="3"/>
  <c r="BI86" i="3"/>
  <c r="BD106" i="3"/>
  <c r="BE106" i="3"/>
  <c r="BF106" i="3"/>
  <c r="BG106" i="3"/>
  <c r="BH106" i="3"/>
  <c r="BI106" i="3"/>
  <c r="BD139" i="3"/>
  <c r="BD133" i="3" s="1"/>
  <c r="BE139" i="3"/>
  <c r="BE133" i="3" s="1"/>
  <c r="BF139" i="3"/>
  <c r="BF133" i="3" s="1"/>
  <c r="BG139" i="3"/>
  <c r="BG133" i="3" s="1"/>
  <c r="BH139" i="3"/>
  <c r="BH133" i="3" s="1"/>
  <c r="BI139" i="3"/>
  <c r="BI133" i="3" s="1"/>
  <c r="BD144" i="3"/>
  <c r="BE144" i="3"/>
  <c r="BF144" i="3"/>
  <c r="BG144" i="3"/>
  <c r="BH144" i="3"/>
  <c r="BI144" i="3"/>
  <c r="BD152" i="3"/>
  <c r="BE152" i="3"/>
  <c r="BF152" i="3"/>
  <c r="BG152" i="3"/>
  <c r="BH152" i="3"/>
  <c r="BI152" i="3"/>
  <c r="BD166" i="3"/>
  <c r="BE166" i="3"/>
  <c r="BF166" i="3"/>
  <c r="BG166" i="3"/>
  <c r="BH166" i="3"/>
  <c r="BI166" i="3"/>
  <c r="BD180" i="3"/>
  <c r="BE180" i="3"/>
  <c r="BF180" i="3"/>
  <c r="BG180" i="3"/>
  <c r="BH180" i="3"/>
  <c r="BI180" i="3"/>
  <c r="BD198" i="3"/>
  <c r="BE198" i="3"/>
  <c r="BF198" i="3"/>
  <c r="BG198" i="3"/>
  <c r="BH198" i="3"/>
  <c r="BI198" i="3"/>
  <c r="BD214" i="3"/>
  <c r="BE214" i="3"/>
  <c r="BF214" i="3"/>
  <c r="BG214" i="3"/>
  <c r="BH214" i="3"/>
  <c r="BI214" i="3"/>
  <c r="BD233" i="3"/>
  <c r="BE233" i="3"/>
  <c r="BF233" i="3"/>
  <c r="BG233" i="3"/>
  <c r="BH233" i="3"/>
  <c r="BI233" i="3"/>
  <c r="BD265" i="3"/>
  <c r="BE265" i="3"/>
  <c r="BF265" i="3"/>
  <c r="BG265" i="3"/>
  <c r="BH265" i="3"/>
  <c r="BI265" i="3"/>
  <c r="BD273" i="3"/>
  <c r="BE273" i="3"/>
  <c r="BF273" i="3"/>
  <c r="BG273" i="3"/>
  <c r="BH273" i="3"/>
  <c r="BI273" i="3"/>
  <c r="BD294" i="3"/>
  <c r="BE294" i="3"/>
  <c r="BF294" i="3"/>
  <c r="BG294" i="3"/>
  <c r="BH294" i="3"/>
  <c r="BI294" i="3"/>
  <c r="BD307" i="3"/>
  <c r="BE307" i="3"/>
  <c r="BF307" i="3"/>
  <c r="BG307" i="3"/>
  <c r="BH307" i="3"/>
  <c r="BI307" i="3"/>
  <c r="BD314" i="3"/>
  <c r="BE314" i="3"/>
  <c r="BF314" i="3"/>
  <c r="BG314" i="3"/>
  <c r="BH314" i="3"/>
  <c r="BI314" i="3"/>
  <c r="BD327" i="3"/>
  <c r="BE327" i="3"/>
  <c r="BF327" i="3"/>
  <c r="BG327" i="3"/>
  <c r="BH327" i="3"/>
  <c r="BI327" i="3"/>
  <c r="BD346" i="3"/>
  <c r="BE346" i="3"/>
  <c r="BF346" i="3"/>
  <c r="BG346" i="3"/>
  <c r="BH346" i="3"/>
  <c r="BI346" i="3"/>
  <c r="BD348" i="3"/>
  <c r="BE348" i="3"/>
  <c r="BF348" i="3"/>
  <c r="BG348" i="3"/>
  <c r="BH348" i="3"/>
  <c r="BI348" i="3"/>
  <c r="BD352" i="3"/>
  <c r="BE352" i="3"/>
  <c r="BF352" i="3"/>
  <c r="BG352" i="3"/>
  <c r="BH352" i="3"/>
  <c r="BI352" i="3"/>
  <c r="BD358" i="3"/>
  <c r="BE358" i="3"/>
  <c r="BF358" i="3"/>
  <c r="BG358" i="3"/>
  <c r="BH358" i="3"/>
  <c r="BI358" i="3"/>
  <c r="BD365" i="3"/>
  <c r="BD364" i="3" s="1"/>
  <c r="BE365" i="3"/>
  <c r="BE364" i="3" s="1"/>
  <c r="BF365" i="3"/>
  <c r="BF364" i="3" s="1"/>
  <c r="BG365" i="3"/>
  <c r="BH365" i="3"/>
  <c r="BI365" i="3"/>
  <c r="BD370" i="3"/>
  <c r="BD369" i="3" s="1"/>
  <c r="BE370" i="3"/>
  <c r="BE369" i="3" s="1"/>
  <c r="BF370" i="3"/>
  <c r="BF369" i="3" s="1"/>
  <c r="BH370" i="3"/>
  <c r="BI370" i="3"/>
  <c r="BD396" i="3"/>
  <c r="BE396" i="3"/>
  <c r="BF396" i="3"/>
  <c r="BG396" i="3"/>
  <c r="BH396" i="3"/>
  <c r="BI396" i="3"/>
  <c r="BD426" i="3"/>
  <c r="BE426" i="3"/>
  <c r="BF426" i="3"/>
  <c r="BG426" i="3"/>
  <c r="BH426" i="3"/>
  <c r="BI426" i="3"/>
  <c r="BD468" i="3"/>
  <c r="BE468" i="3"/>
  <c r="BF468" i="3"/>
  <c r="BG468" i="3"/>
  <c r="BH468" i="3"/>
  <c r="BI468" i="3"/>
  <c r="BQ468" i="3"/>
  <c r="BP468" i="3"/>
  <c r="BO468" i="3"/>
  <c r="BN468" i="3"/>
  <c r="BQ426" i="3"/>
  <c r="BP426" i="3"/>
  <c r="BO426" i="3"/>
  <c r="BN426" i="3"/>
  <c r="BQ396" i="3"/>
  <c r="BP396" i="3"/>
  <c r="BO396" i="3"/>
  <c r="BN396" i="3"/>
  <c r="BQ370" i="3"/>
  <c r="BP370" i="3"/>
  <c r="BP369" i="3" s="1"/>
  <c r="BO370" i="3"/>
  <c r="BO369" i="3" s="1"/>
  <c r="BN370" i="3"/>
  <c r="BN369" i="3" s="1"/>
  <c r="BQ365" i="3"/>
  <c r="BP365" i="3"/>
  <c r="BP364" i="3" s="1"/>
  <c r="BO365" i="3"/>
  <c r="BO364" i="3" s="1"/>
  <c r="BN365" i="3"/>
  <c r="BN364" i="3" s="1"/>
  <c r="BQ358" i="3"/>
  <c r="BP358" i="3"/>
  <c r="BO358" i="3"/>
  <c r="BN358" i="3"/>
  <c r="BQ352" i="3"/>
  <c r="BP352" i="3"/>
  <c r="BO352" i="3"/>
  <c r="BN352" i="3"/>
  <c r="BQ348" i="3"/>
  <c r="BP348" i="3"/>
  <c r="BO348" i="3"/>
  <c r="BN348" i="3"/>
  <c r="BQ346" i="3"/>
  <c r="BP346" i="3"/>
  <c r="BO346" i="3"/>
  <c r="BN346" i="3"/>
  <c r="BQ327" i="3"/>
  <c r="BP327" i="3"/>
  <c r="BO327" i="3"/>
  <c r="BN327" i="3"/>
  <c r="BQ314" i="3"/>
  <c r="BP314" i="3"/>
  <c r="BO314" i="3"/>
  <c r="BN314" i="3"/>
  <c r="BQ307" i="3"/>
  <c r="BP307" i="3"/>
  <c r="BO307" i="3"/>
  <c r="BN307" i="3"/>
  <c r="BQ294" i="3"/>
  <c r="BP294" i="3"/>
  <c r="BO294" i="3"/>
  <c r="BN294" i="3"/>
  <c r="BQ273" i="3"/>
  <c r="BP273" i="3"/>
  <c r="BO273" i="3"/>
  <c r="BN273" i="3"/>
  <c r="BQ265" i="3"/>
  <c r="BP265" i="3"/>
  <c r="BO265" i="3"/>
  <c r="BN265" i="3"/>
  <c r="BQ233" i="3"/>
  <c r="BP233" i="3"/>
  <c r="BO233" i="3"/>
  <c r="BN233" i="3"/>
  <c r="BQ214" i="3"/>
  <c r="BP214" i="3"/>
  <c r="BO214" i="3"/>
  <c r="BN214" i="3"/>
  <c r="BQ198" i="3"/>
  <c r="BP198" i="3"/>
  <c r="BO198" i="3"/>
  <c r="BN198" i="3"/>
  <c r="BQ180" i="3"/>
  <c r="BP180" i="3"/>
  <c r="BO180" i="3"/>
  <c r="BN180" i="3"/>
  <c r="BQ166" i="3"/>
  <c r="BP166" i="3"/>
  <c r="BO166" i="3"/>
  <c r="BN166" i="3"/>
  <c r="BQ152" i="3"/>
  <c r="BP152" i="3"/>
  <c r="BO152" i="3"/>
  <c r="BN152" i="3"/>
  <c r="BQ144" i="3"/>
  <c r="BP144" i="3"/>
  <c r="BO144" i="3"/>
  <c r="BN144" i="3"/>
  <c r="BQ139" i="3"/>
  <c r="BQ133" i="3" s="1"/>
  <c r="BP139" i="3"/>
  <c r="BP133" i="3" s="1"/>
  <c r="BO139" i="3"/>
  <c r="BO133" i="3" s="1"/>
  <c r="BN139" i="3"/>
  <c r="BN133" i="3" s="1"/>
  <c r="BQ106" i="3"/>
  <c r="BP106" i="3"/>
  <c r="BO106" i="3"/>
  <c r="BN106" i="3"/>
  <c r="BQ86" i="3"/>
  <c r="BP86" i="3"/>
  <c r="BO86" i="3"/>
  <c r="BN86" i="3"/>
  <c r="BQ77" i="3"/>
  <c r="BP77" i="3"/>
  <c r="BO77" i="3"/>
  <c r="BN77" i="3"/>
  <c r="BQ67" i="3"/>
  <c r="BP67" i="3"/>
  <c r="BP63" i="3" s="1"/>
  <c r="BO67" i="3"/>
  <c r="BO63" i="3" s="1"/>
  <c r="BN67" i="3"/>
  <c r="BN63" i="3" s="1"/>
  <c r="BQ56" i="3"/>
  <c r="BP56" i="3"/>
  <c r="BO56" i="3"/>
  <c r="BN56" i="3"/>
  <c r="BQ25" i="3"/>
  <c r="BP25" i="3"/>
  <c r="BO25" i="3"/>
  <c r="BN25" i="3"/>
  <c r="BQ22" i="3"/>
  <c r="BP22" i="3"/>
  <c r="BO22" i="3"/>
  <c r="BN22" i="3"/>
  <c r="BQ15" i="3"/>
  <c r="BP15" i="3"/>
  <c r="BO15" i="3"/>
  <c r="BN15" i="3"/>
  <c r="BQ11" i="3"/>
  <c r="BP11" i="3"/>
  <c r="BO11" i="3"/>
  <c r="BN11" i="3"/>
  <c r="CC468" i="3"/>
  <c r="CB468" i="3"/>
  <c r="CA468" i="3"/>
  <c r="BZ468" i="3"/>
  <c r="BY468" i="3"/>
  <c r="BX468" i="3"/>
  <c r="CC426" i="3"/>
  <c r="CB426" i="3"/>
  <c r="CA426" i="3"/>
  <c r="BZ426" i="3"/>
  <c r="BY426" i="3"/>
  <c r="BX426" i="3"/>
  <c r="CC396" i="3"/>
  <c r="CB396" i="3"/>
  <c r="CA396" i="3"/>
  <c r="BZ396" i="3"/>
  <c r="BY396" i="3"/>
  <c r="BX396" i="3"/>
  <c r="CC370" i="3"/>
  <c r="CB370" i="3"/>
  <c r="CA370" i="3"/>
  <c r="BZ370" i="3"/>
  <c r="BZ369" i="3" s="1"/>
  <c r="BY370" i="3"/>
  <c r="BY369" i="3" s="1"/>
  <c r="BX370" i="3"/>
  <c r="BX369" i="3" s="1"/>
  <c r="CC365" i="3"/>
  <c r="CB365" i="3"/>
  <c r="CA365" i="3"/>
  <c r="BZ365" i="3"/>
  <c r="BZ364" i="3" s="1"/>
  <c r="BY365" i="3"/>
  <c r="BY364" i="3" s="1"/>
  <c r="BX365" i="3"/>
  <c r="BX364" i="3" s="1"/>
  <c r="CC358" i="3"/>
  <c r="CB358" i="3"/>
  <c r="CA358" i="3"/>
  <c r="BZ358" i="3"/>
  <c r="BY358" i="3"/>
  <c r="BX358" i="3"/>
  <c r="CC352" i="3"/>
  <c r="CB352" i="3"/>
  <c r="CA352" i="3"/>
  <c r="BZ352" i="3"/>
  <c r="BY352" i="3"/>
  <c r="BX352" i="3"/>
  <c r="CC348" i="3"/>
  <c r="CB348" i="3"/>
  <c r="CA348" i="3"/>
  <c r="BZ348" i="3"/>
  <c r="BY348" i="3"/>
  <c r="BX348" i="3"/>
  <c r="CC346" i="3"/>
  <c r="CB346" i="3"/>
  <c r="CA346" i="3"/>
  <c r="BZ346" i="3"/>
  <c r="BY346" i="3"/>
  <c r="BX346" i="3"/>
  <c r="CC327" i="3"/>
  <c r="CB327" i="3"/>
  <c r="CA327" i="3"/>
  <c r="BZ327" i="3"/>
  <c r="BY327" i="3"/>
  <c r="BX327" i="3"/>
  <c r="CC314" i="3"/>
  <c r="CB314" i="3"/>
  <c r="CA314" i="3"/>
  <c r="BZ314" i="3"/>
  <c r="BY314" i="3"/>
  <c r="BX314" i="3"/>
  <c r="CC307" i="3"/>
  <c r="CB307" i="3"/>
  <c r="CA307" i="3"/>
  <c r="BZ307" i="3"/>
  <c r="BY307" i="3"/>
  <c r="BX307" i="3"/>
  <c r="CC294" i="3"/>
  <c r="CB294" i="3"/>
  <c r="CA294" i="3"/>
  <c r="BZ294" i="3"/>
  <c r="BY294" i="3"/>
  <c r="BX294" i="3"/>
  <c r="CC273" i="3"/>
  <c r="CB273" i="3"/>
  <c r="CA273" i="3"/>
  <c r="BZ273" i="3"/>
  <c r="BY273" i="3"/>
  <c r="BX273" i="3"/>
  <c r="CC265" i="3"/>
  <c r="CB265" i="3"/>
  <c r="CA265" i="3"/>
  <c r="BZ265" i="3"/>
  <c r="BY265" i="3"/>
  <c r="BX265" i="3"/>
  <c r="CC233" i="3"/>
  <c r="CB233" i="3"/>
  <c r="CA233" i="3"/>
  <c r="BZ233" i="3"/>
  <c r="BY233" i="3"/>
  <c r="BX233" i="3"/>
  <c r="CC214" i="3"/>
  <c r="CB214" i="3"/>
  <c r="CA214" i="3"/>
  <c r="BZ214" i="3"/>
  <c r="BY214" i="3"/>
  <c r="BX214" i="3"/>
  <c r="CC198" i="3"/>
  <c r="CB198" i="3"/>
  <c r="CA198" i="3"/>
  <c r="BZ198" i="3"/>
  <c r="BY198" i="3"/>
  <c r="BX198" i="3"/>
  <c r="CC180" i="3"/>
  <c r="CB180" i="3"/>
  <c r="CA180" i="3"/>
  <c r="BZ180" i="3"/>
  <c r="BY180" i="3"/>
  <c r="BX180" i="3"/>
  <c r="CC166" i="3"/>
  <c r="CB166" i="3"/>
  <c r="CA166" i="3"/>
  <c r="BZ166" i="3"/>
  <c r="BY166" i="3"/>
  <c r="BX166" i="3"/>
  <c r="CC152" i="3"/>
  <c r="CB152" i="3"/>
  <c r="CA152" i="3"/>
  <c r="BZ152" i="3"/>
  <c r="BY152" i="3"/>
  <c r="BX152" i="3"/>
  <c r="CC144" i="3"/>
  <c r="CB144" i="3"/>
  <c r="CA144" i="3"/>
  <c r="BZ144" i="3"/>
  <c r="BY144" i="3"/>
  <c r="BX144" i="3"/>
  <c r="CC139" i="3"/>
  <c r="CC133" i="3" s="1"/>
  <c r="CB139" i="3"/>
  <c r="CB133" i="3" s="1"/>
  <c r="CA139" i="3"/>
  <c r="CA133" i="3" s="1"/>
  <c r="BZ139" i="3"/>
  <c r="BZ133" i="3" s="1"/>
  <c r="BY139" i="3"/>
  <c r="BY133" i="3" s="1"/>
  <c r="BX139" i="3"/>
  <c r="BX133" i="3" s="1"/>
  <c r="CC106" i="3"/>
  <c r="CB106" i="3"/>
  <c r="CA106" i="3"/>
  <c r="BZ106" i="3"/>
  <c r="BY106" i="3"/>
  <c r="BX106" i="3"/>
  <c r="CC86" i="3"/>
  <c r="CB86" i="3"/>
  <c r="CA86" i="3"/>
  <c r="BZ86" i="3"/>
  <c r="BY86" i="3"/>
  <c r="BX86" i="3"/>
  <c r="CC77" i="3"/>
  <c r="CB77" i="3"/>
  <c r="CA77" i="3"/>
  <c r="BZ77" i="3"/>
  <c r="BY77" i="3"/>
  <c r="BX77" i="3"/>
  <c r="CC67" i="3"/>
  <c r="CB67" i="3"/>
  <c r="CA67" i="3"/>
  <c r="CA487" i="3" s="1"/>
  <c r="BZ67" i="3"/>
  <c r="BZ63" i="3" s="1"/>
  <c r="BY67" i="3"/>
  <c r="BY63" i="3" s="1"/>
  <c r="BX67" i="3"/>
  <c r="BX63" i="3" s="1"/>
  <c r="CC56" i="3"/>
  <c r="CB56" i="3"/>
  <c r="CA56" i="3"/>
  <c r="BZ56" i="3"/>
  <c r="BY56" i="3"/>
  <c r="BX56" i="3"/>
  <c r="CC25" i="3"/>
  <c r="CB25" i="3"/>
  <c r="CA25" i="3"/>
  <c r="BZ25" i="3"/>
  <c r="BY25" i="3"/>
  <c r="BX25" i="3"/>
  <c r="CC22" i="3"/>
  <c r="CB22" i="3"/>
  <c r="CA22" i="3"/>
  <c r="BZ22" i="3"/>
  <c r="BY22" i="3"/>
  <c r="BX22" i="3"/>
  <c r="CC15" i="3"/>
  <c r="CB15" i="3"/>
  <c r="CA15" i="3"/>
  <c r="BZ15" i="3"/>
  <c r="BY15" i="3"/>
  <c r="BX15" i="3"/>
  <c r="CC11" i="3"/>
  <c r="CB11" i="3"/>
  <c r="CA11" i="3"/>
  <c r="BZ11" i="3"/>
  <c r="BY11" i="3"/>
  <c r="BX11" i="3"/>
  <c r="AO468" i="3"/>
  <c r="AN468" i="3"/>
  <c r="AM468" i="3"/>
  <c r="AL468" i="3"/>
  <c r="AK468" i="3"/>
  <c r="AJ468" i="3"/>
  <c r="AO426" i="3"/>
  <c r="AN426" i="3"/>
  <c r="AM426" i="3"/>
  <c r="AL426" i="3"/>
  <c r="AK426" i="3"/>
  <c r="AJ426" i="3"/>
  <c r="AO396" i="3"/>
  <c r="AN396" i="3"/>
  <c r="AM396" i="3"/>
  <c r="AL396" i="3"/>
  <c r="AK396" i="3"/>
  <c r="AJ396" i="3"/>
  <c r="AO370" i="3"/>
  <c r="AN370" i="3"/>
  <c r="AM370" i="3"/>
  <c r="AL370" i="3"/>
  <c r="AL369" i="3" s="1"/>
  <c r="AK370" i="3"/>
  <c r="AK369" i="3" s="1"/>
  <c r="AJ370" i="3"/>
  <c r="AJ369" i="3" s="1"/>
  <c r="AO365" i="3"/>
  <c r="AN365" i="3"/>
  <c r="AM365" i="3"/>
  <c r="AL365" i="3"/>
  <c r="AL364" i="3" s="1"/>
  <c r="AK365" i="3"/>
  <c r="AK364" i="3" s="1"/>
  <c r="AJ365" i="3"/>
  <c r="AJ364" i="3" s="1"/>
  <c r="AO358" i="3"/>
  <c r="AN358" i="3"/>
  <c r="AM358" i="3"/>
  <c r="AL358" i="3"/>
  <c r="AK358" i="3"/>
  <c r="AJ358" i="3"/>
  <c r="AO352" i="3"/>
  <c r="AN352" i="3"/>
  <c r="AM352" i="3"/>
  <c r="AL352" i="3"/>
  <c r="AK352" i="3"/>
  <c r="AJ352" i="3"/>
  <c r="AO348" i="3"/>
  <c r="AN348" i="3"/>
  <c r="AM348" i="3"/>
  <c r="AL348" i="3"/>
  <c r="AK348" i="3"/>
  <c r="AJ348" i="3"/>
  <c r="AO346" i="3"/>
  <c r="AN346" i="3"/>
  <c r="AM346" i="3"/>
  <c r="AL346" i="3"/>
  <c r="AK346" i="3"/>
  <c r="AJ346" i="3"/>
  <c r="AO327" i="3"/>
  <c r="AN327" i="3"/>
  <c r="AM327" i="3"/>
  <c r="AL327" i="3"/>
  <c r="AK327" i="3"/>
  <c r="AJ327" i="3"/>
  <c r="AO314" i="3"/>
  <c r="AN314" i="3"/>
  <c r="AM314" i="3"/>
  <c r="AL314" i="3"/>
  <c r="AK314" i="3"/>
  <c r="AJ314" i="3"/>
  <c r="AO307" i="3"/>
  <c r="AN307" i="3"/>
  <c r="AM307" i="3"/>
  <c r="AL307" i="3"/>
  <c r="AK307" i="3"/>
  <c r="AJ307" i="3"/>
  <c r="AO294" i="3"/>
  <c r="AN294" i="3"/>
  <c r="AM294" i="3"/>
  <c r="AL294" i="3"/>
  <c r="AK294" i="3"/>
  <c r="AJ294" i="3"/>
  <c r="AO273" i="3"/>
  <c r="AN273" i="3"/>
  <c r="AM273" i="3"/>
  <c r="AL273" i="3"/>
  <c r="AK273" i="3"/>
  <c r="AJ273" i="3"/>
  <c r="AO265" i="3"/>
  <c r="AN265" i="3"/>
  <c r="AM265" i="3"/>
  <c r="AL265" i="3"/>
  <c r="AK265" i="3"/>
  <c r="AJ265" i="3"/>
  <c r="AO233" i="3"/>
  <c r="AN233" i="3"/>
  <c r="AM233" i="3"/>
  <c r="AL233" i="3"/>
  <c r="AK233" i="3"/>
  <c r="AJ233" i="3"/>
  <c r="AO214" i="3"/>
  <c r="AN214" i="3"/>
  <c r="AM214" i="3"/>
  <c r="AL214" i="3"/>
  <c r="AK214" i="3"/>
  <c r="AJ214" i="3"/>
  <c r="AO198" i="3"/>
  <c r="AN198" i="3"/>
  <c r="AM198" i="3"/>
  <c r="AL198" i="3"/>
  <c r="AK198" i="3"/>
  <c r="AJ198" i="3"/>
  <c r="AO180" i="3"/>
  <c r="AN180" i="3"/>
  <c r="AM180" i="3"/>
  <c r="AL180" i="3"/>
  <c r="AK180" i="3"/>
  <c r="AJ180" i="3"/>
  <c r="AO166" i="3"/>
  <c r="AN166" i="3"/>
  <c r="AM166" i="3"/>
  <c r="AL166" i="3"/>
  <c r="AK166" i="3"/>
  <c r="AJ166" i="3"/>
  <c r="AO152" i="3"/>
  <c r="AN152" i="3"/>
  <c r="AM152" i="3"/>
  <c r="AL152" i="3"/>
  <c r="AK152" i="3"/>
  <c r="AJ152" i="3"/>
  <c r="AO144" i="3"/>
  <c r="AN144" i="3"/>
  <c r="AM144" i="3"/>
  <c r="AL144" i="3"/>
  <c r="AK144" i="3"/>
  <c r="AJ144" i="3"/>
  <c r="AO139" i="3"/>
  <c r="AO133" i="3" s="1"/>
  <c r="AN139" i="3"/>
  <c r="AN133" i="3" s="1"/>
  <c r="AM139" i="3"/>
  <c r="AM133" i="3" s="1"/>
  <c r="AL139" i="3"/>
  <c r="AL133" i="3" s="1"/>
  <c r="AK139" i="3"/>
  <c r="AK133" i="3" s="1"/>
  <c r="AJ139" i="3"/>
  <c r="AJ133" i="3" s="1"/>
  <c r="AO106" i="3"/>
  <c r="AN106" i="3"/>
  <c r="AM106" i="3"/>
  <c r="AL106" i="3"/>
  <c r="AK106" i="3"/>
  <c r="AJ106" i="3"/>
  <c r="AO86" i="3"/>
  <c r="AN86" i="3"/>
  <c r="AM86" i="3"/>
  <c r="AL86" i="3"/>
  <c r="AK86" i="3"/>
  <c r="AJ86" i="3"/>
  <c r="AO77" i="3"/>
  <c r="AN77" i="3"/>
  <c r="AM77" i="3"/>
  <c r="AL77" i="3"/>
  <c r="AK77" i="3"/>
  <c r="AJ77" i="3"/>
  <c r="AO67" i="3"/>
  <c r="AN67" i="3"/>
  <c r="AM67" i="3"/>
  <c r="AL67" i="3"/>
  <c r="AL63" i="3" s="1"/>
  <c r="AK67" i="3"/>
  <c r="AK63" i="3" s="1"/>
  <c r="AJ67" i="3"/>
  <c r="AJ63" i="3" s="1"/>
  <c r="AO56" i="3"/>
  <c r="AN56" i="3"/>
  <c r="AM56" i="3"/>
  <c r="AL56" i="3"/>
  <c r="AK56" i="3"/>
  <c r="AJ56" i="3"/>
  <c r="AO25" i="3"/>
  <c r="AN25" i="3"/>
  <c r="AM25" i="3"/>
  <c r="AL25" i="3"/>
  <c r="AK25" i="3"/>
  <c r="AJ25" i="3"/>
  <c r="AO22" i="3"/>
  <c r="AN22" i="3"/>
  <c r="AM22" i="3"/>
  <c r="AL22" i="3"/>
  <c r="AK22" i="3"/>
  <c r="AJ22" i="3"/>
  <c r="AO15" i="3"/>
  <c r="AN15" i="3"/>
  <c r="AM15" i="3"/>
  <c r="AL15" i="3"/>
  <c r="AK15" i="3"/>
  <c r="AJ15" i="3"/>
  <c r="AO11" i="3"/>
  <c r="AN11" i="3"/>
  <c r="AM11" i="3"/>
  <c r="AL11" i="3"/>
  <c r="AK11" i="3"/>
  <c r="AJ11" i="3"/>
  <c r="AE468" i="3"/>
  <c r="AD468" i="3"/>
  <c r="AC468" i="3"/>
  <c r="AB468" i="3"/>
  <c r="AA468" i="3"/>
  <c r="Z468" i="3"/>
  <c r="AE426" i="3"/>
  <c r="AD426" i="3"/>
  <c r="AC426" i="3"/>
  <c r="AB426" i="3"/>
  <c r="AA426" i="3"/>
  <c r="Z426" i="3"/>
  <c r="AE396" i="3"/>
  <c r="AD396" i="3"/>
  <c r="AC396" i="3"/>
  <c r="AB396" i="3"/>
  <c r="AA396" i="3"/>
  <c r="Z396" i="3"/>
  <c r="AE370" i="3"/>
  <c r="AE491" i="3" s="1"/>
  <c r="AD370" i="3"/>
  <c r="AC370" i="3"/>
  <c r="AB370" i="3"/>
  <c r="AB369" i="3" s="1"/>
  <c r="AA370" i="3"/>
  <c r="AA369" i="3" s="1"/>
  <c r="Z370" i="3"/>
  <c r="Z369" i="3" s="1"/>
  <c r="AE365" i="3"/>
  <c r="AE483" i="3" s="1"/>
  <c r="AD365" i="3"/>
  <c r="AB365" i="3"/>
  <c r="AB364" i="3" s="1"/>
  <c r="AA365" i="3"/>
  <c r="AA364" i="3" s="1"/>
  <c r="Z365" i="3"/>
  <c r="Z364" i="3" s="1"/>
  <c r="AC364" i="3"/>
  <c r="AE358" i="3"/>
  <c r="AD358" i="3"/>
  <c r="AC358" i="3"/>
  <c r="AB358" i="3"/>
  <c r="AA358" i="3"/>
  <c r="Z358" i="3"/>
  <c r="AE352" i="3"/>
  <c r="AD352" i="3"/>
  <c r="AC352" i="3"/>
  <c r="AB352" i="3"/>
  <c r="AA352" i="3"/>
  <c r="Z352" i="3"/>
  <c r="AE348" i="3"/>
  <c r="AD348" i="3"/>
  <c r="AC348" i="3"/>
  <c r="AB348" i="3"/>
  <c r="AA348" i="3"/>
  <c r="Z348" i="3"/>
  <c r="AE346" i="3"/>
  <c r="AD346" i="3"/>
  <c r="AC346" i="3"/>
  <c r="AB346" i="3"/>
  <c r="AA346" i="3"/>
  <c r="Z346" i="3"/>
  <c r="AE327" i="3"/>
  <c r="AD327" i="3"/>
  <c r="AC327" i="3"/>
  <c r="AB327" i="3"/>
  <c r="AA327" i="3"/>
  <c r="Z327" i="3"/>
  <c r="AE314" i="3"/>
  <c r="AD314" i="3"/>
  <c r="AC314" i="3"/>
  <c r="AB314" i="3"/>
  <c r="AA314" i="3"/>
  <c r="Z314" i="3"/>
  <c r="AE307" i="3"/>
  <c r="AD307" i="3"/>
  <c r="AC307" i="3"/>
  <c r="AB307" i="3"/>
  <c r="AA307" i="3"/>
  <c r="Z307" i="3"/>
  <c r="AE294" i="3"/>
  <c r="AD294" i="3"/>
  <c r="AC294" i="3"/>
  <c r="AB294" i="3"/>
  <c r="AA294" i="3"/>
  <c r="Z294" i="3"/>
  <c r="AE273" i="3"/>
  <c r="AD273" i="3"/>
  <c r="AC273" i="3"/>
  <c r="AB273" i="3"/>
  <c r="AA273" i="3"/>
  <c r="Z273" i="3"/>
  <c r="AE265" i="3"/>
  <c r="AD265" i="3"/>
  <c r="AC265" i="3"/>
  <c r="AB265" i="3"/>
  <c r="AA265" i="3"/>
  <c r="Z265" i="3"/>
  <c r="AE233" i="3"/>
  <c r="AD233" i="3"/>
  <c r="AC233" i="3"/>
  <c r="AB233" i="3"/>
  <c r="AA233" i="3"/>
  <c r="Z233" i="3"/>
  <c r="AD214" i="3"/>
  <c r="AC214" i="3"/>
  <c r="AB214" i="3"/>
  <c r="AA214" i="3"/>
  <c r="Z214" i="3"/>
  <c r="AE198" i="3"/>
  <c r="AD198" i="3"/>
  <c r="AC198" i="3"/>
  <c r="AB198" i="3"/>
  <c r="AA198" i="3"/>
  <c r="Z198" i="3"/>
  <c r="AE180" i="3"/>
  <c r="AD180" i="3"/>
  <c r="AC180" i="3"/>
  <c r="AB180" i="3"/>
  <c r="AA180" i="3"/>
  <c r="Z180" i="3"/>
  <c r="AE166" i="3"/>
  <c r="AD166" i="3"/>
  <c r="AC166" i="3"/>
  <c r="AB166" i="3"/>
  <c r="AA166" i="3"/>
  <c r="Z166" i="3"/>
  <c r="AE152" i="3"/>
  <c r="AD152" i="3"/>
  <c r="AC152" i="3"/>
  <c r="AB152" i="3"/>
  <c r="AA152" i="3"/>
  <c r="Z152" i="3"/>
  <c r="AE144" i="3"/>
  <c r="AD144" i="3"/>
  <c r="AC144" i="3"/>
  <c r="AB144" i="3"/>
  <c r="AA144" i="3"/>
  <c r="Z144" i="3"/>
  <c r="AE139" i="3"/>
  <c r="AE133" i="3" s="1"/>
  <c r="AD139" i="3"/>
  <c r="AD133" i="3" s="1"/>
  <c r="AC139" i="3"/>
  <c r="AC133" i="3" s="1"/>
  <c r="AB139" i="3"/>
  <c r="AB133" i="3" s="1"/>
  <c r="AA139" i="3"/>
  <c r="AA133" i="3" s="1"/>
  <c r="Z139" i="3"/>
  <c r="Z133" i="3" s="1"/>
  <c r="AE106" i="3"/>
  <c r="AD106" i="3"/>
  <c r="AC106" i="3"/>
  <c r="AB106" i="3"/>
  <c r="AA106" i="3"/>
  <c r="Z106" i="3"/>
  <c r="AE86" i="3"/>
  <c r="AD86" i="3"/>
  <c r="AC86" i="3"/>
  <c r="AB86" i="3"/>
  <c r="AA86" i="3"/>
  <c r="Z86" i="3"/>
  <c r="AE77" i="3"/>
  <c r="AD77" i="3"/>
  <c r="AC77" i="3"/>
  <c r="AB77" i="3"/>
  <c r="AA77" i="3"/>
  <c r="Z77" i="3"/>
  <c r="AE67" i="3"/>
  <c r="AE487" i="3" s="1"/>
  <c r="AD67" i="3"/>
  <c r="AC67" i="3"/>
  <c r="AB67" i="3"/>
  <c r="AB63" i="3" s="1"/>
  <c r="AA67" i="3"/>
  <c r="AA63" i="3" s="1"/>
  <c r="Z67" i="3"/>
  <c r="Z63" i="3" s="1"/>
  <c r="AE56" i="3"/>
  <c r="AD56" i="3"/>
  <c r="AC56" i="3"/>
  <c r="AB56" i="3"/>
  <c r="AA56" i="3"/>
  <c r="Z56" i="3"/>
  <c r="AE25" i="3"/>
  <c r="AD25" i="3"/>
  <c r="AC25" i="3"/>
  <c r="AB25" i="3"/>
  <c r="AA25" i="3"/>
  <c r="Z25" i="3"/>
  <c r="AE22" i="3"/>
  <c r="AD22" i="3"/>
  <c r="AC22" i="3"/>
  <c r="AB22" i="3"/>
  <c r="AA22" i="3"/>
  <c r="Z22" i="3"/>
  <c r="AE15" i="3"/>
  <c r="AD15" i="3"/>
  <c r="AC15" i="3"/>
  <c r="AB15" i="3"/>
  <c r="AA15" i="3"/>
  <c r="Z15" i="3"/>
  <c r="AE11" i="3"/>
  <c r="AD11" i="3"/>
  <c r="AC11" i="3"/>
  <c r="AB11" i="3"/>
  <c r="AA11" i="3"/>
  <c r="Z11" i="3"/>
  <c r="U468" i="3"/>
  <c r="T468" i="3"/>
  <c r="S468" i="3"/>
  <c r="R468" i="3"/>
  <c r="Q468" i="3"/>
  <c r="P468" i="3"/>
  <c r="U426" i="3"/>
  <c r="T426" i="3"/>
  <c r="S426" i="3"/>
  <c r="R426" i="3"/>
  <c r="Q426" i="3"/>
  <c r="P426" i="3"/>
  <c r="U396" i="3"/>
  <c r="T396" i="3"/>
  <c r="S396" i="3"/>
  <c r="R396" i="3"/>
  <c r="Q396" i="3"/>
  <c r="P396" i="3"/>
  <c r="U370" i="3"/>
  <c r="U491" i="3" s="1"/>
  <c r="T370" i="3"/>
  <c r="S370" i="3"/>
  <c r="S491" i="3" s="1"/>
  <c r="R370" i="3"/>
  <c r="R369" i="3" s="1"/>
  <c r="Q370" i="3"/>
  <c r="Q369" i="3" s="1"/>
  <c r="P370" i="3"/>
  <c r="U365" i="3"/>
  <c r="U483" i="3" s="1"/>
  <c r="T365" i="3"/>
  <c r="S365" i="3"/>
  <c r="R365" i="3"/>
  <c r="R364" i="3" s="1"/>
  <c r="Q365" i="3"/>
  <c r="Q364" i="3" s="1"/>
  <c r="P365" i="3"/>
  <c r="U358" i="3"/>
  <c r="T358" i="3"/>
  <c r="S358" i="3"/>
  <c r="R358" i="3"/>
  <c r="Q358" i="3"/>
  <c r="P358" i="3"/>
  <c r="U352" i="3"/>
  <c r="T352" i="3"/>
  <c r="S352" i="3"/>
  <c r="R352" i="3"/>
  <c r="Q352" i="3"/>
  <c r="P352" i="3"/>
  <c r="U348" i="3"/>
  <c r="T348" i="3"/>
  <c r="S348" i="3"/>
  <c r="R348" i="3"/>
  <c r="Q348" i="3"/>
  <c r="P348" i="3"/>
  <c r="U346" i="3"/>
  <c r="T346" i="3"/>
  <c r="S346" i="3"/>
  <c r="R346" i="3"/>
  <c r="Q346" i="3"/>
  <c r="P346" i="3"/>
  <c r="U327" i="3"/>
  <c r="T327" i="3"/>
  <c r="S327" i="3"/>
  <c r="R327" i="3"/>
  <c r="Q327" i="3"/>
  <c r="P327" i="3"/>
  <c r="U314" i="3"/>
  <c r="T314" i="3"/>
  <c r="S314" i="3"/>
  <c r="R314" i="3"/>
  <c r="Q314" i="3"/>
  <c r="P314" i="3"/>
  <c r="U307" i="3"/>
  <c r="T307" i="3"/>
  <c r="S307" i="3"/>
  <c r="R307" i="3"/>
  <c r="Q307" i="3"/>
  <c r="P307" i="3"/>
  <c r="U294" i="3"/>
  <c r="T294" i="3"/>
  <c r="S294" i="3"/>
  <c r="R294" i="3"/>
  <c r="Q294" i="3"/>
  <c r="P294" i="3"/>
  <c r="U273" i="3"/>
  <c r="T273" i="3"/>
  <c r="S273" i="3"/>
  <c r="R273" i="3"/>
  <c r="Q273" i="3"/>
  <c r="P273" i="3"/>
  <c r="U265" i="3"/>
  <c r="T265" i="3"/>
  <c r="S265" i="3"/>
  <c r="R265" i="3"/>
  <c r="Q265" i="3"/>
  <c r="P265" i="3"/>
  <c r="U233" i="3"/>
  <c r="T233" i="3"/>
  <c r="S233" i="3"/>
  <c r="R233" i="3"/>
  <c r="Q233" i="3"/>
  <c r="P233" i="3"/>
  <c r="U214" i="3"/>
  <c r="S214" i="3"/>
  <c r="R214" i="3"/>
  <c r="Q214" i="3"/>
  <c r="P214" i="3"/>
  <c r="U198" i="3"/>
  <c r="T198" i="3"/>
  <c r="S198" i="3"/>
  <c r="R198" i="3"/>
  <c r="Q198" i="3"/>
  <c r="P198" i="3"/>
  <c r="U180" i="3"/>
  <c r="T180" i="3"/>
  <c r="S180" i="3"/>
  <c r="R180" i="3"/>
  <c r="Q180" i="3"/>
  <c r="P180" i="3"/>
  <c r="U166" i="3"/>
  <c r="T166" i="3"/>
  <c r="S166" i="3"/>
  <c r="R166" i="3"/>
  <c r="Q166" i="3"/>
  <c r="P166" i="3"/>
  <c r="U152" i="3"/>
  <c r="T152" i="3"/>
  <c r="S152" i="3"/>
  <c r="R152" i="3"/>
  <c r="Q152" i="3"/>
  <c r="P152" i="3"/>
  <c r="U144" i="3"/>
  <c r="T144" i="3"/>
  <c r="S144" i="3"/>
  <c r="R144" i="3"/>
  <c r="Q144" i="3"/>
  <c r="P144" i="3"/>
  <c r="U139" i="3"/>
  <c r="U133" i="3" s="1"/>
  <c r="T139" i="3"/>
  <c r="T133" i="3" s="1"/>
  <c r="S139" i="3"/>
  <c r="S133" i="3" s="1"/>
  <c r="R139" i="3"/>
  <c r="R133" i="3" s="1"/>
  <c r="Q139" i="3"/>
  <c r="Q133" i="3" s="1"/>
  <c r="P139" i="3"/>
  <c r="U106" i="3"/>
  <c r="T106" i="3"/>
  <c r="S106" i="3"/>
  <c r="R106" i="3"/>
  <c r="Q106" i="3"/>
  <c r="P106" i="3"/>
  <c r="U86" i="3"/>
  <c r="T86" i="3"/>
  <c r="S86" i="3"/>
  <c r="R86" i="3"/>
  <c r="Q86" i="3"/>
  <c r="P86" i="3"/>
  <c r="U77" i="3"/>
  <c r="T77" i="3"/>
  <c r="S77" i="3"/>
  <c r="R77" i="3"/>
  <c r="Q77" i="3"/>
  <c r="P77" i="3"/>
  <c r="U67" i="3"/>
  <c r="U487" i="3" s="1"/>
  <c r="T67" i="3"/>
  <c r="S67" i="3"/>
  <c r="R67" i="3"/>
  <c r="R63" i="3" s="1"/>
  <c r="Q67" i="3"/>
  <c r="Q63" i="3" s="1"/>
  <c r="P67" i="3"/>
  <c r="U56" i="3"/>
  <c r="T56" i="3"/>
  <c r="S56" i="3"/>
  <c r="R56" i="3"/>
  <c r="Q56" i="3"/>
  <c r="P56" i="3"/>
  <c r="U25" i="3"/>
  <c r="T25" i="3"/>
  <c r="S25" i="3"/>
  <c r="R25" i="3"/>
  <c r="Q25" i="3"/>
  <c r="P25" i="3"/>
  <c r="U22" i="3"/>
  <c r="T22" i="3"/>
  <c r="S22" i="3"/>
  <c r="R22" i="3"/>
  <c r="Q22" i="3"/>
  <c r="P22" i="3"/>
  <c r="U15" i="3"/>
  <c r="T15" i="3"/>
  <c r="S15" i="3"/>
  <c r="R15" i="3"/>
  <c r="Q15" i="3"/>
  <c r="P15" i="3"/>
  <c r="U11" i="3"/>
  <c r="T11" i="3"/>
  <c r="S11" i="3"/>
  <c r="R11" i="3"/>
  <c r="Q11" i="3"/>
  <c r="P11" i="3"/>
  <c r="K468" i="3"/>
  <c r="J468" i="3"/>
  <c r="I468" i="3"/>
  <c r="H468" i="3"/>
  <c r="G468" i="3"/>
  <c r="F468" i="3"/>
  <c r="K426" i="3"/>
  <c r="J426" i="3"/>
  <c r="I426" i="3"/>
  <c r="H426" i="3"/>
  <c r="G426" i="3"/>
  <c r="F426" i="3"/>
  <c r="K396" i="3"/>
  <c r="J396" i="3"/>
  <c r="I396" i="3"/>
  <c r="H396" i="3"/>
  <c r="G396" i="3"/>
  <c r="F396" i="3"/>
  <c r="K370" i="3"/>
  <c r="J370" i="3"/>
  <c r="I370" i="3"/>
  <c r="I491" i="3" s="1"/>
  <c r="H370" i="3"/>
  <c r="G370" i="3"/>
  <c r="F369" i="3"/>
  <c r="K365" i="3"/>
  <c r="J365" i="3"/>
  <c r="I365" i="3"/>
  <c r="I483" i="3" s="1"/>
  <c r="H365" i="3"/>
  <c r="G365" i="3"/>
  <c r="F364" i="3"/>
  <c r="K358" i="3"/>
  <c r="J358" i="3"/>
  <c r="I358" i="3"/>
  <c r="H358" i="3"/>
  <c r="G358" i="3"/>
  <c r="F358" i="3"/>
  <c r="K352" i="3"/>
  <c r="J352" i="3"/>
  <c r="I352" i="3"/>
  <c r="H352" i="3"/>
  <c r="G352" i="3"/>
  <c r="F352" i="3"/>
  <c r="K348" i="3"/>
  <c r="J348" i="3"/>
  <c r="I348" i="3"/>
  <c r="H348" i="3"/>
  <c r="G348" i="3"/>
  <c r="F348" i="3"/>
  <c r="K346" i="3"/>
  <c r="J346" i="3"/>
  <c r="I346" i="3"/>
  <c r="H346" i="3"/>
  <c r="G346" i="3"/>
  <c r="F346" i="3"/>
  <c r="K327" i="3"/>
  <c r="J327" i="3"/>
  <c r="I327" i="3"/>
  <c r="H327" i="3"/>
  <c r="G327" i="3"/>
  <c r="F327" i="3"/>
  <c r="K314" i="3"/>
  <c r="J314" i="3"/>
  <c r="I314" i="3"/>
  <c r="H314" i="3"/>
  <c r="G314" i="3"/>
  <c r="K307" i="3"/>
  <c r="J307" i="3"/>
  <c r="I307" i="3"/>
  <c r="H307" i="3"/>
  <c r="G307" i="3"/>
  <c r="F307" i="3"/>
  <c r="K294" i="3"/>
  <c r="J294" i="3"/>
  <c r="I294" i="3"/>
  <c r="H294" i="3"/>
  <c r="G294" i="3"/>
  <c r="F294" i="3"/>
  <c r="K273" i="3"/>
  <c r="J273" i="3"/>
  <c r="I273" i="3"/>
  <c r="H273" i="3"/>
  <c r="G273" i="3"/>
  <c r="F273" i="3"/>
  <c r="K265" i="3"/>
  <c r="J265" i="3"/>
  <c r="I265" i="3"/>
  <c r="H265" i="3"/>
  <c r="G265" i="3"/>
  <c r="F265" i="3"/>
  <c r="K233" i="3"/>
  <c r="J233" i="3"/>
  <c r="I233" i="3"/>
  <c r="H233" i="3"/>
  <c r="G233" i="3"/>
  <c r="F233" i="3"/>
  <c r="K214" i="3"/>
  <c r="J214" i="3"/>
  <c r="I214" i="3"/>
  <c r="H214" i="3"/>
  <c r="G214" i="3"/>
  <c r="F214" i="3"/>
  <c r="K198" i="3"/>
  <c r="J198" i="3"/>
  <c r="I198" i="3"/>
  <c r="H198" i="3"/>
  <c r="G198" i="3"/>
  <c r="F198" i="3"/>
  <c r="K180" i="3"/>
  <c r="J180" i="3"/>
  <c r="I180" i="3"/>
  <c r="H180" i="3"/>
  <c r="G180" i="3"/>
  <c r="F180" i="3"/>
  <c r="K166" i="3"/>
  <c r="J166" i="3"/>
  <c r="I166" i="3"/>
  <c r="H166" i="3"/>
  <c r="G166" i="3"/>
  <c r="F166" i="3"/>
  <c r="K152" i="3"/>
  <c r="J152" i="3"/>
  <c r="I152" i="3"/>
  <c r="H152" i="3"/>
  <c r="G152" i="3"/>
  <c r="F152" i="3"/>
  <c r="K144" i="3"/>
  <c r="J144" i="3"/>
  <c r="I144" i="3"/>
  <c r="H144" i="3"/>
  <c r="G144" i="3"/>
  <c r="F144" i="3"/>
  <c r="K139" i="3"/>
  <c r="J139" i="3"/>
  <c r="I139" i="3"/>
  <c r="H139" i="3"/>
  <c r="G139" i="3"/>
  <c r="F133" i="3"/>
  <c r="K106" i="3"/>
  <c r="J106" i="3"/>
  <c r="I106" i="3"/>
  <c r="H106" i="3"/>
  <c r="G106" i="3"/>
  <c r="F106" i="3"/>
  <c r="K86" i="3"/>
  <c r="J86" i="3"/>
  <c r="I86" i="3"/>
  <c r="H86" i="3"/>
  <c r="G86" i="3"/>
  <c r="F86" i="3"/>
  <c r="K77" i="3"/>
  <c r="J77" i="3"/>
  <c r="I77" i="3"/>
  <c r="H77" i="3"/>
  <c r="G77" i="3"/>
  <c r="F77" i="3"/>
  <c r="K67" i="3"/>
  <c r="J67" i="3"/>
  <c r="I67" i="3"/>
  <c r="I487" i="3" s="1"/>
  <c r="H67" i="3"/>
  <c r="G67" i="3"/>
  <c r="F63" i="3"/>
  <c r="K56" i="3"/>
  <c r="J56" i="3"/>
  <c r="I56" i="3"/>
  <c r="H56" i="3"/>
  <c r="G56" i="3"/>
  <c r="F56" i="3"/>
  <c r="K25" i="3"/>
  <c r="J25" i="3"/>
  <c r="I25" i="3"/>
  <c r="H25" i="3"/>
  <c r="G25" i="3"/>
  <c r="F25" i="3"/>
  <c r="K22" i="3"/>
  <c r="J22" i="3"/>
  <c r="I22" i="3"/>
  <c r="H22" i="3"/>
  <c r="G22" i="3"/>
  <c r="F22" i="3"/>
  <c r="K15" i="3"/>
  <c r="J15" i="3"/>
  <c r="I15" i="3"/>
  <c r="H15" i="3"/>
  <c r="G15" i="3"/>
  <c r="F15" i="3"/>
  <c r="K11" i="3"/>
  <c r="J11" i="3"/>
  <c r="I11" i="3"/>
  <c r="H11" i="3"/>
  <c r="G11" i="3"/>
  <c r="F11" i="3"/>
  <c r="CK486" i="3" l="1"/>
  <c r="CR486" i="3" s="1"/>
  <c r="CM265" i="3"/>
  <c r="CM327" i="3"/>
  <c r="CP486" i="3"/>
  <c r="CM56" i="3"/>
  <c r="CM106" i="3"/>
  <c r="CM166" i="3"/>
  <c r="CM233" i="3"/>
  <c r="CM307" i="3"/>
  <c r="CL346" i="3"/>
  <c r="CL468" i="3"/>
  <c r="CM11" i="3"/>
  <c r="CL11" i="3"/>
  <c r="CL56" i="3"/>
  <c r="CL106" i="3"/>
  <c r="CL166" i="3"/>
  <c r="CM348" i="3"/>
  <c r="CL15" i="3"/>
  <c r="CL67" i="3"/>
  <c r="CL139" i="3"/>
  <c r="CL180" i="3"/>
  <c r="CL265" i="3"/>
  <c r="CM314" i="3"/>
  <c r="CM352" i="3"/>
  <c r="CM396" i="3"/>
  <c r="CM22" i="3"/>
  <c r="CM77" i="3"/>
  <c r="CM144" i="3"/>
  <c r="CM198" i="3"/>
  <c r="CM273" i="3"/>
  <c r="CL314" i="3"/>
  <c r="CL352" i="3"/>
  <c r="CL396" i="3"/>
  <c r="CM358" i="3"/>
  <c r="CM426" i="3"/>
  <c r="CL214" i="3"/>
  <c r="CL294" i="3"/>
  <c r="CL233" i="3"/>
  <c r="CL307" i="3"/>
  <c r="CM15" i="3"/>
  <c r="CM139" i="3"/>
  <c r="CM180" i="3"/>
  <c r="CL348" i="3"/>
  <c r="CL22" i="3"/>
  <c r="CL77" i="3"/>
  <c r="CL144" i="3"/>
  <c r="CL198" i="3"/>
  <c r="CM152" i="3"/>
  <c r="CM214" i="3"/>
  <c r="CM294" i="3"/>
  <c r="CL25" i="3"/>
  <c r="CL86" i="3"/>
  <c r="CL152" i="3"/>
  <c r="CM346" i="3"/>
  <c r="CM468" i="3"/>
  <c r="CP490" i="3"/>
  <c r="K483" i="3"/>
  <c r="CM365" i="3"/>
  <c r="J483" i="3"/>
  <c r="CL365" i="3"/>
  <c r="CL483" i="3" s="1"/>
  <c r="K491" i="3"/>
  <c r="CM370" i="3"/>
  <c r="K487" i="3"/>
  <c r="CM67" i="3"/>
  <c r="J491" i="3"/>
  <c r="CL370" i="3"/>
  <c r="CL273" i="3"/>
  <c r="CM25" i="3"/>
  <c r="CM86" i="3"/>
  <c r="CL327" i="3"/>
  <c r="CL358" i="3"/>
  <c r="CL426" i="3"/>
  <c r="CP474" i="3"/>
  <c r="CO490" i="3"/>
  <c r="CO493" i="3" s="1"/>
  <c r="CN474" i="3"/>
  <c r="AE489" i="3"/>
  <c r="AE490" i="3" s="1"/>
  <c r="J487" i="3"/>
  <c r="CB489" i="3"/>
  <c r="U489" i="3"/>
  <c r="U490" i="3" s="1"/>
  <c r="AO489" i="3"/>
  <c r="BR489" i="3"/>
  <c r="CA63" i="3"/>
  <c r="S489" i="3"/>
  <c r="S369" i="3"/>
  <c r="J369" i="3"/>
  <c r="T489" i="3"/>
  <c r="AC489" i="3"/>
  <c r="AM489" i="3"/>
  <c r="BI489" i="3"/>
  <c r="AY489" i="3"/>
  <c r="CA489" i="3"/>
  <c r="CA490" i="3" s="1"/>
  <c r="BQ489" i="3"/>
  <c r="BH489" i="3"/>
  <c r="AX489" i="3"/>
  <c r="AD63" i="3"/>
  <c r="AD487" i="3"/>
  <c r="AD364" i="3"/>
  <c r="AD483" i="3"/>
  <c r="AN364" i="3"/>
  <c r="AN483" i="3"/>
  <c r="S63" i="3"/>
  <c r="S487" i="3"/>
  <c r="S364" i="3"/>
  <c r="S483" i="3"/>
  <c r="AE63" i="3"/>
  <c r="AE364" i="3"/>
  <c r="AC369" i="3"/>
  <c r="AC491" i="3"/>
  <c r="AO63" i="3"/>
  <c r="AO487" i="3"/>
  <c r="AO364" i="3"/>
  <c r="AO483" i="3"/>
  <c r="AM369" i="3"/>
  <c r="AM491" i="3"/>
  <c r="CB63" i="3"/>
  <c r="CB487" i="3"/>
  <c r="CB364" i="3"/>
  <c r="CB483" i="3"/>
  <c r="BR487" i="3"/>
  <c r="BR483" i="3"/>
  <c r="BI369" i="3"/>
  <c r="BI491" i="3"/>
  <c r="BG364" i="3"/>
  <c r="BG483" i="3"/>
  <c r="BG63" i="3"/>
  <c r="BG487" i="3"/>
  <c r="AY369" i="3"/>
  <c r="AY491" i="3"/>
  <c r="AW364" i="3"/>
  <c r="AW483" i="3"/>
  <c r="AW63" i="3"/>
  <c r="AW487" i="3"/>
  <c r="AN63" i="3"/>
  <c r="AN487" i="3"/>
  <c r="T63" i="3"/>
  <c r="T487" i="3"/>
  <c r="T364" i="3"/>
  <c r="T483" i="3"/>
  <c r="T369" i="3"/>
  <c r="T491" i="3"/>
  <c r="AD489" i="3"/>
  <c r="AD369" i="3"/>
  <c r="AD491" i="3"/>
  <c r="AN489" i="3"/>
  <c r="AN369" i="3"/>
  <c r="AN491" i="3"/>
  <c r="CC63" i="3"/>
  <c r="CC487" i="3"/>
  <c r="CC364" i="3"/>
  <c r="CC483" i="3"/>
  <c r="CA369" i="3"/>
  <c r="CA491" i="3"/>
  <c r="BS487" i="3"/>
  <c r="BS483" i="3"/>
  <c r="BQ369" i="3"/>
  <c r="BQ491" i="3"/>
  <c r="BH369" i="3"/>
  <c r="BH491" i="3"/>
  <c r="AX491" i="3"/>
  <c r="I489" i="3"/>
  <c r="I490" i="3" s="1"/>
  <c r="I493" i="3" s="1"/>
  <c r="U63" i="3"/>
  <c r="U364" i="3"/>
  <c r="U369" i="3"/>
  <c r="AC63" i="3"/>
  <c r="AC487" i="3"/>
  <c r="AE369" i="3"/>
  <c r="AM63" i="3"/>
  <c r="AM487" i="3"/>
  <c r="AM364" i="3"/>
  <c r="AM483" i="3"/>
  <c r="AO369" i="3"/>
  <c r="AO491" i="3"/>
  <c r="CB369" i="3"/>
  <c r="CB491" i="3"/>
  <c r="BR491" i="3"/>
  <c r="BI364" i="3"/>
  <c r="BI483" i="3"/>
  <c r="BG489" i="3"/>
  <c r="BI63" i="3"/>
  <c r="BI487" i="3"/>
  <c r="AW369" i="3"/>
  <c r="AW491" i="3"/>
  <c r="AY364" i="3"/>
  <c r="AY483" i="3"/>
  <c r="AW489" i="3"/>
  <c r="AY63" i="3"/>
  <c r="AY487" i="3"/>
  <c r="CC489" i="3"/>
  <c r="CA364" i="3"/>
  <c r="CA483" i="3"/>
  <c r="CC369" i="3"/>
  <c r="CC491" i="3"/>
  <c r="BQ63" i="3"/>
  <c r="BQ487" i="3"/>
  <c r="BS489" i="3"/>
  <c r="BQ364" i="3"/>
  <c r="BQ483" i="3"/>
  <c r="BS491" i="3"/>
  <c r="BH364" i="3"/>
  <c r="BH483" i="3"/>
  <c r="BH63" i="3"/>
  <c r="BH487" i="3"/>
  <c r="AX483" i="3"/>
  <c r="AX487" i="3"/>
  <c r="K489" i="3"/>
  <c r="K490" i="3" s="1"/>
  <c r="K493" i="3" s="1"/>
  <c r="J489" i="3"/>
  <c r="CJ106" i="3"/>
  <c r="CJ144" i="3"/>
  <c r="CJ166" i="3"/>
  <c r="CH180" i="3"/>
  <c r="CJ198" i="3"/>
  <c r="CH214" i="3"/>
  <c r="CJ233" i="3"/>
  <c r="CH265" i="3"/>
  <c r="CJ273" i="3"/>
  <c r="CH294" i="3"/>
  <c r="CJ307" i="3"/>
  <c r="CH396" i="3"/>
  <c r="CJ426" i="3"/>
  <c r="CH468" i="3"/>
  <c r="CH314" i="3"/>
  <c r="CH365" i="3"/>
  <c r="CJ22" i="3"/>
  <c r="CJ77" i="3"/>
  <c r="CJ56" i="3"/>
  <c r="CK22" i="3"/>
  <c r="CR22" i="3" s="1"/>
  <c r="CK56" i="3"/>
  <c r="CR56" i="3" s="1"/>
  <c r="CI86" i="3"/>
  <c r="CS86" i="3" s="1"/>
  <c r="CK106" i="3"/>
  <c r="CR106" i="3" s="1"/>
  <c r="CK144" i="3"/>
  <c r="CR144" i="3" s="1"/>
  <c r="CI152" i="3"/>
  <c r="CS152" i="3" s="1"/>
  <c r="CK166" i="3"/>
  <c r="CR166" i="3" s="1"/>
  <c r="CI180" i="3"/>
  <c r="CS180" i="3" s="1"/>
  <c r="CK198" i="3"/>
  <c r="CR198" i="3" s="1"/>
  <c r="CI214" i="3"/>
  <c r="CS214" i="3" s="1"/>
  <c r="CK233" i="3"/>
  <c r="CR233" i="3" s="1"/>
  <c r="CI265" i="3"/>
  <c r="CS265" i="3" s="1"/>
  <c r="CK273" i="3"/>
  <c r="CR273" i="3" s="1"/>
  <c r="CI294" i="3"/>
  <c r="CS294" i="3" s="1"/>
  <c r="CK307" i="3"/>
  <c r="CJ314" i="3"/>
  <c r="CH327" i="3"/>
  <c r="CJ346" i="3"/>
  <c r="CH348" i="3"/>
  <c r="CJ352" i="3"/>
  <c r="CH358" i="3"/>
  <c r="CI396" i="3"/>
  <c r="CS396" i="3" s="1"/>
  <c r="CK426" i="3"/>
  <c r="CR426" i="3" s="1"/>
  <c r="CI468" i="3"/>
  <c r="CS468" i="3" s="1"/>
  <c r="CI15" i="3"/>
  <c r="CS15" i="3" s="1"/>
  <c r="CI25" i="3"/>
  <c r="CS25" i="3" s="1"/>
  <c r="CK77" i="3"/>
  <c r="CR77" i="3" s="1"/>
  <c r="CJ327" i="3"/>
  <c r="CH346" i="3"/>
  <c r="CJ348" i="3"/>
  <c r="CH352" i="3"/>
  <c r="CJ358" i="3"/>
  <c r="K63" i="3"/>
  <c r="CJ15" i="3"/>
  <c r="CJ25" i="3"/>
  <c r="H63" i="3"/>
  <c r="CJ63" i="3" s="1"/>
  <c r="CJ67" i="3"/>
  <c r="CJ86" i="3"/>
  <c r="H133" i="3"/>
  <c r="CJ133" i="3" s="1"/>
  <c r="CJ139" i="3"/>
  <c r="CJ152" i="3"/>
  <c r="CH166" i="3"/>
  <c r="CJ180" i="3"/>
  <c r="CH198" i="3"/>
  <c r="CJ214" i="3"/>
  <c r="CH233" i="3"/>
  <c r="CJ265" i="3"/>
  <c r="CH273" i="3"/>
  <c r="CJ294" i="3"/>
  <c r="CH307" i="3"/>
  <c r="CK314" i="3"/>
  <c r="CR314" i="3" s="1"/>
  <c r="CI327" i="3"/>
  <c r="CS327" i="3" s="1"/>
  <c r="CK346" i="3"/>
  <c r="CR346" i="3" s="1"/>
  <c r="CI348" i="3"/>
  <c r="CS348" i="3" s="1"/>
  <c r="CK352" i="3"/>
  <c r="CR352" i="3" s="1"/>
  <c r="CI358" i="3"/>
  <c r="CS358" i="3" s="1"/>
  <c r="I364" i="3"/>
  <c r="CK365" i="3"/>
  <c r="CL491" i="3"/>
  <c r="CJ396" i="3"/>
  <c r="CH426" i="3"/>
  <c r="CJ468" i="3"/>
  <c r="G63" i="3"/>
  <c r="CI63" i="3" s="1"/>
  <c r="CS63" i="3" s="1"/>
  <c r="CI67" i="3"/>
  <c r="CS67" i="3" s="1"/>
  <c r="G133" i="3"/>
  <c r="CI133" i="3" s="1"/>
  <c r="CS133" i="3" s="1"/>
  <c r="CI139" i="3"/>
  <c r="CS139" i="3" s="1"/>
  <c r="CK15" i="3"/>
  <c r="CR15" i="3" s="1"/>
  <c r="CI22" i="3"/>
  <c r="CS22" i="3" s="1"/>
  <c r="CK25" i="3"/>
  <c r="CR25" i="3" s="1"/>
  <c r="CI56" i="3"/>
  <c r="CS56" i="3" s="1"/>
  <c r="I63" i="3"/>
  <c r="CK67" i="3"/>
  <c r="CI77" i="3"/>
  <c r="CS77" i="3" s="1"/>
  <c r="CK86" i="3"/>
  <c r="CR86" i="3" s="1"/>
  <c r="CI106" i="3"/>
  <c r="CS106" i="3" s="1"/>
  <c r="I133" i="3"/>
  <c r="CK133" i="3" s="1"/>
  <c r="CR133" i="3" s="1"/>
  <c r="CK139" i="3"/>
  <c r="CR139" i="3" s="1"/>
  <c r="CI144" i="3"/>
  <c r="CS144" i="3" s="1"/>
  <c r="CK152" i="3"/>
  <c r="CR152" i="3" s="1"/>
  <c r="CI166" i="3"/>
  <c r="CS166" i="3" s="1"/>
  <c r="CK180" i="3"/>
  <c r="CR180" i="3" s="1"/>
  <c r="CI198" i="3"/>
  <c r="CS198" i="3" s="1"/>
  <c r="CK214" i="3"/>
  <c r="CR214" i="3" s="1"/>
  <c r="CI233" i="3"/>
  <c r="CS233" i="3" s="1"/>
  <c r="CK265" i="3"/>
  <c r="CR265" i="3" s="1"/>
  <c r="CI273" i="3"/>
  <c r="CS273" i="3" s="1"/>
  <c r="CK294" i="3"/>
  <c r="CR294" i="3" s="1"/>
  <c r="CI307" i="3"/>
  <c r="CS307" i="3" s="1"/>
  <c r="J364" i="3"/>
  <c r="G369" i="3"/>
  <c r="CI369" i="3" s="1"/>
  <c r="CS369" i="3" s="1"/>
  <c r="CI370" i="3"/>
  <c r="CS370" i="3" s="1"/>
  <c r="K369" i="3"/>
  <c r="CM491" i="3"/>
  <c r="CK396" i="3"/>
  <c r="CR396" i="3" s="1"/>
  <c r="CI426" i="3"/>
  <c r="CS426" i="3" s="1"/>
  <c r="CK468" i="3"/>
  <c r="CR468" i="3" s="1"/>
  <c r="K133" i="3"/>
  <c r="CM133" i="3" s="1"/>
  <c r="H364" i="3"/>
  <c r="CJ364" i="3" s="1"/>
  <c r="CJ365" i="3"/>
  <c r="I369" i="3"/>
  <c r="CK370" i="3"/>
  <c r="J63" i="3"/>
  <c r="J133" i="3"/>
  <c r="CL133" i="3" s="1"/>
  <c r="CI314" i="3"/>
  <c r="CS314" i="3" s="1"/>
  <c r="CK327" i="3"/>
  <c r="CR327" i="3" s="1"/>
  <c r="CI346" i="3"/>
  <c r="CS346" i="3" s="1"/>
  <c r="CK348" i="3"/>
  <c r="CR348" i="3" s="1"/>
  <c r="CI352" i="3"/>
  <c r="CS352" i="3" s="1"/>
  <c r="CK358" i="3"/>
  <c r="CR358" i="3" s="1"/>
  <c r="G364" i="3"/>
  <c r="CI364" i="3" s="1"/>
  <c r="CS364" i="3" s="1"/>
  <c r="CI365" i="3"/>
  <c r="CS365" i="3" s="1"/>
  <c r="K364" i="3"/>
  <c r="CM483" i="3"/>
  <c r="H369" i="3"/>
  <c r="CJ369" i="3" s="1"/>
  <c r="CJ370" i="3"/>
  <c r="P63" i="3"/>
  <c r="CH63" i="3" s="1"/>
  <c r="CH67" i="3"/>
  <c r="P133" i="3"/>
  <c r="CH133" i="3" s="1"/>
  <c r="CH139" i="3"/>
  <c r="CH370" i="3"/>
  <c r="CJ11" i="3"/>
  <c r="CH15" i="3"/>
  <c r="CH25" i="3"/>
  <c r="P369" i="3"/>
  <c r="CH369" i="3" s="1"/>
  <c r="P364" i="3"/>
  <c r="CH364" i="3" s="1"/>
  <c r="F306" i="3"/>
  <c r="F470" i="3" s="1"/>
  <c r="F474" i="3" s="1"/>
  <c r="CC306" i="3"/>
  <c r="CH86" i="3"/>
  <c r="CH11" i="3"/>
  <c r="CH56" i="3"/>
  <c r="CH22" i="3"/>
  <c r="CH144" i="3"/>
  <c r="CI11" i="3"/>
  <c r="CS11" i="3" s="1"/>
  <c r="CH77" i="3"/>
  <c r="CH106" i="3"/>
  <c r="CK11" i="3"/>
  <c r="CR11" i="3" s="1"/>
  <c r="CH152" i="3"/>
  <c r="H306" i="3"/>
  <c r="Q306" i="3"/>
  <c r="Q470" i="3" s="1"/>
  <c r="Q474" i="3" s="1"/>
  <c r="Z306" i="3"/>
  <c r="Z470" i="3" s="1"/>
  <c r="Z474" i="3" s="1"/>
  <c r="BZ306" i="3"/>
  <c r="BZ470" i="3" s="1"/>
  <c r="BZ474" i="3" s="1"/>
  <c r="AE306" i="3"/>
  <c r="G306" i="3"/>
  <c r="AC306" i="3"/>
  <c r="AJ306" i="3"/>
  <c r="AN306" i="3"/>
  <c r="AL306" i="3"/>
  <c r="AL470" i="3" s="1"/>
  <c r="AL474" i="3" s="1"/>
  <c r="CA306" i="3"/>
  <c r="BY306" i="3"/>
  <c r="BY470" i="3" s="1"/>
  <c r="BY474" i="3" s="1"/>
  <c r="J306" i="3"/>
  <c r="R306" i="3"/>
  <c r="AW306" i="3"/>
  <c r="AY306" i="3"/>
  <c r="AU306" i="3"/>
  <c r="AU470" i="3" s="1"/>
  <c r="AU474" i="3" s="1"/>
  <c r="K306" i="3"/>
  <c r="P306" i="3"/>
  <c r="T306" i="3"/>
  <c r="AD306" i="3"/>
  <c r="AB306" i="3"/>
  <c r="AB470" i="3" s="1"/>
  <c r="AB474" i="3" s="1"/>
  <c r="BO306" i="3"/>
  <c r="BO470" i="3" s="1"/>
  <c r="BO474" i="3" s="1"/>
  <c r="I306" i="3"/>
  <c r="BP306" i="3"/>
  <c r="BH306" i="3"/>
  <c r="BD306" i="3"/>
  <c r="U306" i="3"/>
  <c r="AK306" i="3"/>
  <c r="AK470" i="3" s="1"/>
  <c r="AK474" i="3" s="1"/>
  <c r="AO306" i="3"/>
  <c r="BQ306" i="3"/>
  <c r="BG306" i="3"/>
  <c r="BI306" i="3"/>
  <c r="BI470" i="3" s="1"/>
  <c r="BE306" i="3"/>
  <c r="BE470" i="3" s="1"/>
  <c r="BE474" i="3" s="1"/>
  <c r="AV306" i="3"/>
  <c r="AA306" i="3"/>
  <c r="S306" i="3"/>
  <c r="AM306" i="3"/>
  <c r="BX306" i="3"/>
  <c r="BX470" i="3" s="1"/>
  <c r="BX474" i="3" s="1"/>
  <c r="CB306" i="3"/>
  <c r="BN306" i="3"/>
  <c r="BF306" i="3"/>
  <c r="AT306" i="3"/>
  <c r="BH470" i="3" l="1"/>
  <c r="CP493" i="3"/>
  <c r="CM369" i="3"/>
  <c r="CL63" i="3"/>
  <c r="CL364" i="3"/>
  <c r="CM63" i="3"/>
  <c r="CR307" i="3"/>
  <c r="CK489" i="3"/>
  <c r="CR489" i="3" s="1"/>
  <c r="CR67" i="3"/>
  <c r="CK487" i="3"/>
  <c r="CL306" i="3"/>
  <c r="CM364" i="3"/>
  <c r="CR365" i="3"/>
  <c r="CK483" i="3"/>
  <c r="CR483" i="3" s="1"/>
  <c r="CM306" i="3"/>
  <c r="CL369" i="3"/>
  <c r="CR370" i="3"/>
  <c r="CK491" i="3"/>
  <c r="CR491" i="3" s="1"/>
  <c r="J490" i="3"/>
  <c r="J493" i="3" s="1"/>
  <c r="AC490" i="3"/>
  <c r="AC493" i="3" s="1"/>
  <c r="CB490" i="3"/>
  <c r="CB493" i="3" s="1"/>
  <c r="AO490" i="3"/>
  <c r="AO493" i="3" s="1"/>
  <c r="AM490" i="3"/>
  <c r="AM493" i="3" s="1"/>
  <c r="BR490" i="3"/>
  <c r="BR493" i="3" s="1"/>
  <c r="S490" i="3"/>
  <c r="S493" i="3" s="1"/>
  <c r="BI490" i="3"/>
  <c r="BI493" i="3" s="1"/>
  <c r="CA470" i="3"/>
  <c r="CA474" i="3" s="1"/>
  <c r="BQ490" i="3"/>
  <c r="BQ493" i="3" s="1"/>
  <c r="BG470" i="3"/>
  <c r="BG474" i="3" s="1"/>
  <c r="U493" i="3"/>
  <c r="CL489" i="3"/>
  <c r="BH490" i="3"/>
  <c r="BH493" i="3" s="1"/>
  <c r="AW470" i="3"/>
  <c r="AW474" i="3" s="1"/>
  <c r="CB470" i="3"/>
  <c r="CB474" i="3" s="1"/>
  <c r="T470" i="3"/>
  <c r="T474" i="3" s="1"/>
  <c r="CC470" i="3"/>
  <c r="CC474" i="3" s="1"/>
  <c r="CM489" i="3"/>
  <c r="CA493" i="3"/>
  <c r="T490" i="3"/>
  <c r="T493" i="3" s="1"/>
  <c r="AO470" i="3"/>
  <c r="AO474" i="3" s="1"/>
  <c r="AC470" i="3"/>
  <c r="AC474" i="3" s="1"/>
  <c r="CK364" i="3"/>
  <c r="CR364" i="3" s="1"/>
  <c r="AX490" i="3"/>
  <c r="AX493" i="3" s="1"/>
  <c r="AY490" i="3"/>
  <c r="AY493" i="3" s="1"/>
  <c r="CC490" i="3"/>
  <c r="CC493" i="3" s="1"/>
  <c r="CM487" i="3"/>
  <c r="CK369" i="3"/>
  <c r="CR369" i="3" s="1"/>
  <c r="CK63" i="3"/>
  <c r="CR63" i="3" s="1"/>
  <c r="AW490" i="3"/>
  <c r="AW493" i="3" s="1"/>
  <c r="AE493" i="3"/>
  <c r="BH474" i="3"/>
  <c r="S470" i="3"/>
  <c r="S474" i="3" s="1"/>
  <c r="CL487" i="3"/>
  <c r="BS490" i="3"/>
  <c r="BS493" i="3" s="1"/>
  <c r="AN490" i="3"/>
  <c r="AN493" i="3" s="1"/>
  <c r="AD490" i="3"/>
  <c r="AD493" i="3" s="1"/>
  <c r="BG490" i="3"/>
  <c r="BG493" i="3" s="1"/>
  <c r="CI306" i="3"/>
  <c r="CS306" i="3" s="1"/>
  <c r="CK306" i="3"/>
  <c r="CR306" i="3" s="1"/>
  <c r="CJ306" i="3"/>
  <c r="CH306" i="3"/>
  <c r="CH470" i="3" s="1"/>
  <c r="CH474" i="3" s="1"/>
  <c r="P470" i="3"/>
  <c r="P474" i="3" s="1"/>
  <c r="G470" i="3"/>
  <c r="G474" i="3" s="1"/>
  <c r="H470" i="3"/>
  <c r="H474" i="3" s="1"/>
  <c r="AD470" i="3"/>
  <c r="AD474" i="3" s="1"/>
  <c r="R470" i="3"/>
  <c r="R474" i="3" s="1"/>
  <c r="BI474" i="3"/>
  <c r="AX470" i="3"/>
  <c r="AX474" i="3" s="1"/>
  <c r="K470" i="3"/>
  <c r="K474" i="3" s="1"/>
  <c r="AA470" i="3"/>
  <c r="AA474" i="3" s="1"/>
  <c r="U470" i="3"/>
  <c r="U474" i="3" s="1"/>
  <c r="I470" i="3"/>
  <c r="I474" i="3" s="1"/>
  <c r="J470" i="3"/>
  <c r="J474" i="3" s="1"/>
  <c r="BD470" i="3"/>
  <c r="BD474" i="3" s="1"/>
  <c r="AJ470" i="3"/>
  <c r="AJ474" i="3" s="1"/>
  <c r="BQ470" i="3"/>
  <c r="BQ474" i="3" s="1"/>
  <c r="AE470" i="3"/>
  <c r="AE474" i="3" s="1"/>
  <c r="BR470" i="3"/>
  <c r="BR474" i="3" s="1"/>
  <c r="AM470" i="3"/>
  <c r="AM474" i="3" s="1"/>
  <c r="BP470" i="3"/>
  <c r="BP474" i="3" s="1"/>
  <c r="AT470" i="3"/>
  <c r="AT474" i="3" s="1"/>
  <c r="BS470" i="3"/>
  <c r="BS474" i="3" s="1"/>
  <c r="AN470" i="3"/>
  <c r="AN474" i="3" s="1"/>
  <c r="BF470" i="3"/>
  <c r="BF474" i="3" s="1"/>
  <c r="AY470" i="3"/>
  <c r="AY474" i="3" s="1"/>
  <c r="BN470" i="3"/>
  <c r="BN474" i="3" s="1"/>
  <c r="AV470" i="3"/>
  <c r="AV474" i="3" s="1"/>
  <c r="CK490" i="3" l="1"/>
  <c r="CR490" i="3" s="1"/>
  <c r="CR487" i="3"/>
  <c r="CI470" i="3"/>
  <c r="CS470" i="3" s="1"/>
  <c r="CL490" i="3"/>
  <c r="CL493" i="3" s="1"/>
  <c r="CM490" i="3"/>
  <c r="CM493" i="3" s="1"/>
  <c r="CM470" i="3"/>
  <c r="CM474" i="3" s="1"/>
  <c r="CL470" i="3"/>
  <c r="CL474" i="3" s="1"/>
  <c r="CK470" i="3"/>
  <c r="CR470" i="3" s="1"/>
  <c r="CJ470" i="3"/>
  <c r="CJ474" i="3" s="1"/>
  <c r="CI474" i="3" l="1"/>
  <c r="CK493" i="3"/>
  <c r="CR493" i="3" s="1"/>
  <c r="CK474" i="3"/>
  <c r="CR474" i="3" s="1"/>
</calcChain>
</file>

<file path=xl/comments1.xml><?xml version="1.0" encoding="utf-8"?>
<comments xmlns="http://schemas.openxmlformats.org/spreadsheetml/2006/main">
  <authors>
    <author>USER</author>
  </authors>
  <commentList>
    <comment ref="N369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bolo 160</t>
        </r>
      </text>
    </comment>
  </commentList>
</comments>
</file>

<file path=xl/sharedStrings.xml><?xml version="1.0" encoding="utf-8"?>
<sst xmlns="http://schemas.openxmlformats.org/spreadsheetml/2006/main" count="3208" uniqueCount="958">
  <si>
    <t>2157 M</t>
  </si>
  <si>
    <t>2174 K</t>
  </si>
  <si>
    <t>2176 H</t>
  </si>
  <si>
    <t>2234 M</t>
  </si>
  <si>
    <t>2235 M</t>
  </si>
  <si>
    <t>2262 K</t>
  </si>
  <si>
    <t>2275 H</t>
  </si>
  <si>
    <t>2285 H</t>
  </si>
  <si>
    <t>2287 H</t>
  </si>
  <si>
    <t>2381 M</t>
  </si>
  <si>
    <t>2387 M</t>
  </si>
  <si>
    <t>2411 K</t>
  </si>
  <si>
    <t>2412 K</t>
  </si>
  <si>
    <t>2413 K</t>
  </si>
  <si>
    <t>2419 K</t>
  </si>
  <si>
    <t>2423 H</t>
  </si>
  <si>
    <t>2426 K</t>
  </si>
  <si>
    <t>2430 H</t>
  </si>
  <si>
    <t>2432 H</t>
  </si>
  <si>
    <t>2433 H</t>
  </si>
  <si>
    <t>2435 H</t>
  </si>
  <si>
    <t>2435 H 01</t>
  </si>
  <si>
    <t>2435 H 02</t>
  </si>
  <si>
    <t>2439 H</t>
  </si>
  <si>
    <t>2447 K</t>
  </si>
  <si>
    <t>2463 H</t>
  </si>
  <si>
    <t>2464 H</t>
  </si>
  <si>
    <t>2466 H</t>
  </si>
  <si>
    <t>2466 H 01</t>
  </si>
  <si>
    <t>2466 H 02</t>
  </si>
  <si>
    <t>2466 H 04</t>
  </si>
  <si>
    <t>2466 H 10</t>
  </si>
  <si>
    <t>2466 H 21</t>
  </si>
  <si>
    <t>2487 H</t>
  </si>
  <si>
    <t>2487 H 01</t>
  </si>
  <si>
    <t>2487 H 02</t>
  </si>
  <si>
    <t>2487 H 03</t>
  </si>
  <si>
    <t>2487 H 04</t>
  </si>
  <si>
    <t>2488 H</t>
  </si>
  <si>
    <t>2495 K</t>
  </si>
  <si>
    <t>2497 K</t>
  </si>
  <si>
    <t>2559 M</t>
  </si>
  <si>
    <t>2561 M</t>
  </si>
  <si>
    <t>2567 M</t>
  </si>
  <si>
    <t>2569 M</t>
  </si>
  <si>
    <t>2571 K</t>
  </si>
  <si>
    <t>2573 M</t>
  </si>
  <si>
    <t>2675 M</t>
  </si>
  <si>
    <t>2679 K</t>
  </si>
  <si>
    <t>2682 K</t>
  </si>
  <si>
    <t>2683 H</t>
  </si>
  <si>
    <t>2683 H 11</t>
  </si>
  <si>
    <t>2683 H 12</t>
  </si>
  <si>
    <t>2683 H 13</t>
  </si>
  <si>
    <t>2683 H 14</t>
  </si>
  <si>
    <t>2683 H 15</t>
  </si>
  <si>
    <t>2683 H 17</t>
  </si>
  <si>
    <t>2684 K</t>
  </si>
  <si>
    <t>2697 K</t>
  </si>
  <si>
    <t>2734 K</t>
  </si>
  <si>
    <t>2738 H</t>
  </si>
  <si>
    <t>2738 H 01</t>
  </si>
  <si>
    <t>2738 H 02</t>
  </si>
  <si>
    <t>2738 H 03</t>
  </si>
  <si>
    <t>2738 H 04</t>
  </si>
  <si>
    <t>2738 H 05</t>
  </si>
  <si>
    <t>2738 H 06</t>
  </si>
  <si>
    <t>2840 M</t>
  </si>
  <si>
    <t>2841 M</t>
  </si>
  <si>
    <t>2847 M</t>
  </si>
  <si>
    <t>2848 M</t>
  </si>
  <si>
    <t>2849 M</t>
  </si>
  <si>
    <t>2859 K</t>
  </si>
  <si>
    <t>2860 K</t>
  </si>
  <si>
    <t>2864 H</t>
  </si>
  <si>
    <t>2866 H</t>
  </si>
  <si>
    <t>2868 K</t>
  </si>
  <si>
    <t>2877 H</t>
  </si>
  <si>
    <t>2880 K</t>
  </si>
  <si>
    <t>2885 M</t>
  </si>
  <si>
    <t>2888 K</t>
  </si>
  <si>
    <t>2889 H</t>
  </si>
  <si>
    <t>2889 H 01</t>
  </si>
  <si>
    <t>2889 H 04</t>
  </si>
  <si>
    <t>2891 K</t>
  </si>
  <si>
    <t>2940 M</t>
  </si>
  <si>
    <t>2940 M 01</t>
  </si>
  <si>
    <t>2940 M 03</t>
  </si>
  <si>
    <t>2940 M 04</t>
  </si>
  <si>
    <t>2940 M 05</t>
  </si>
  <si>
    <t>2940 M 06</t>
  </si>
  <si>
    <t>2940 M 08</t>
  </si>
  <si>
    <t>2940 M 09</t>
  </si>
  <si>
    <t>2949 M</t>
  </si>
  <si>
    <t>2950 M</t>
  </si>
  <si>
    <t>2954 H</t>
  </si>
  <si>
    <t>2955 H</t>
  </si>
  <si>
    <t>2956 H</t>
  </si>
  <si>
    <t>2958 K</t>
  </si>
  <si>
    <t>2960 K</t>
  </si>
  <si>
    <t>2962 H</t>
  </si>
  <si>
    <t>2963 H</t>
  </si>
  <si>
    <t>2964 H</t>
  </si>
  <si>
    <t>2965 H</t>
  </si>
  <si>
    <t>2977 H</t>
  </si>
  <si>
    <t>2978 H</t>
  </si>
  <si>
    <t>2980 H</t>
  </si>
  <si>
    <t>2987 H</t>
  </si>
  <si>
    <t>2987 H 01</t>
  </si>
  <si>
    <t>2987 H 02</t>
  </si>
  <si>
    <t>2987 H 03</t>
  </si>
  <si>
    <t>3125 M</t>
  </si>
  <si>
    <t>3136 K</t>
  </si>
  <si>
    <t>3137 K</t>
  </si>
  <si>
    <t>3146 H</t>
  </si>
  <si>
    <t>3151 H</t>
  </si>
  <si>
    <t>3152 H</t>
  </si>
  <si>
    <t>3152 H 01</t>
  </si>
  <si>
    <t>3152 H 02</t>
  </si>
  <si>
    <t>3158 M</t>
  </si>
  <si>
    <t>3231 M</t>
  </si>
  <si>
    <t>3243 K</t>
  </si>
  <si>
    <t>3244 K</t>
  </si>
  <si>
    <t>3247 K</t>
  </si>
  <si>
    <t>3250 H</t>
  </si>
  <si>
    <t>3251 H</t>
  </si>
  <si>
    <t>3274 H</t>
  </si>
  <si>
    <t>3336 M</t>
  </si>
  <si>
    <t>3336 M 01</t>
  </si>
  <si>
    <t>3336 M 02</t>
  </si>
  <si>
    <t>3336 M 04</t>
  </si>
  <si>
    <t>3336 M 06</t>
  </si>
  <si>
    <t>3341 K</t>
  </si>
  <si>
    <t>3345 K</t>
  </si>
  <si>
    <t>3345 K 01</t>
  </si>
  <si>
    <t>3345 K 02</t>
  </si>
  <si>
    <t>3348 M</t>
  </si>
  <si>
    <t>3349 K</t>
  </si>
  <si>
    <t>3355 H</t>
  </si>
  <si>
    <t>3370 H</t>
  </si>
  <si>
    <t>3431 M</t>
  </si>
  <si>
    <t>3431 M 01</t>
  </si>
  <si>
    <t>3431 M 02</t>
  </si>
  <si>
    <t>3432 M</t>
  </si>
  <si>
    <t>3434 K</t>
  </si>
  <si>
    <t>3436 K</t>
  </si>
  <si>
    <t>3446 K</t>
  </si>
  <si>
    <t>3447 K</t>
  </si>
  <si>
    <t>3457 K</t>
  </si>
  <si>
    <t>3473 H</t>
  </si>
  <si>
    <t>3473 H 06</t>
  </si>
  <si>
    <t>3473 H 07</t>
  </si>
  <si>
    <t>3473 H 08</t>
  </si>
  <si>
    <t>3650 M</t>
  </si>
  <si>
    <t>3656 K</t>
  </si>
  <si>
    <t>3658 K</t>
  </si>
  <si>
    <t>3661 H</t>
  </si>
  <si>
    <t>3663 H</t>
  </si>
  <si>
    <t>3667 K</t>
  </si>
  <si>
    <t>3668 H</t>
  </si>
  <si>
    <t>3672 H</t>
  </si>
  <si>
    <t>3673 H</t>
  </si>
  <si>
    <t>3675 H</t>
  </si>
  <si>
    <t>3678 H</t>
  </si>
  <si>
    <t>3679 H</t>
  </si>
  <si>
    <t>3680 H</t>
  </si>
  <si>
    <t>3684 H</t>
  </si>
  <si>
    <t>3688 H</t>
  </si>
  <si>
    <t>3692 M</t>
  </si>
  <si>
    <t>3693 K</t>
  </si>
  <si>
    <t>3739 M</t>
  </si>
  <si>
    <t>3758 K</t>
  </si>
  <si>
    <t>3759 K</t>
  </si>
  <si>
    <t>3760 M</t>
  </si>
  <si>
    <t>3762 H</t>
  </si>
  <si>
    <t>3763 H</t>
  </si>
  <si>
    <t>3765 M</t>
  </si>
  <si>
    <t>3766 H</t>
  </si>
  <si>
    <t>3767 M</t>
  </si>
  <si>
    <t>3770 H</t>
  </si>
  <si>
    <t>3776 K</t>
  </si>
  <si>
    <t>3776 K 01</t>
  </si>
  <si>
    <t>3776 K 02</t>
  </si>
  <si>
    <t>3778 K</t>
  </si>
  <si>
    <t>3795 K</t>
  </si>
  <si>
    <t>3916 M</t>
  </si>
  <si>
    <t>3917 M</t>
  </si>
  <si>
    <t>3917 M 02</t>
  </si>
  <si>
    <t>3917 M 03</t>
  </si>
  <si>
    <t>3917 M 04</t>
  </si>
  <si>
    <t>3917 M 06</t>
  </si>
  <si>
    <t>3917 M 08</t>
  </si>
  <si>
    <t>3917 M 09</t>
  </si>
  <si>
    <t>3917 M 10</t>
  </si>
  <si>
    <t>3917 M 11</t>
  </si>
  <si>
    <t>3917 M 12</t>
  </si>
  <si>
    <t>3918 M</t>
  </si>
  <si>
    <t>3920 M</t>
  </si>
  <si>
    <t>3964 M</t>
  </si>
  <si>
    <t>3965 M</t>
  </si>
  <si>
    <t>3968 M</t>
  </si>
  <si>
    <t>4210 M</t>
  </si>
  <si>
    <t>4210 M 02</t>
  </si>
  <si>
    <t>4210 M 04</t>
  </si>
  <si>
    <t>4210 M 08</t>
  </si>
  <si>
    <t>4210 M 11</t>
  </si>
  <si>
    <t>4210 M 13</t>
  </si>
  <si>
    <t>4210 M 14</t>
  </si>
  <si>
    <t>4210 M 16</t>
  </si>
  <si>
    <t>4210 M 17</t>
  </si>
  <si>
    <t>4210 M 18</t>
  </si>
  <si>
    <t>4211 M</t>
  </si>
  <si>
    <t>4211 M 16</t>
  </si>
  <si>
    <t>4211 M 17</t>
  </si>
  <si>
    <t>4211 M 26</t>
  </si>
  <si>
    <t>4212 M</t>
  </si>
  <si>
    <t>4215 M</t>
  </si>
  <si>
    <t>4219 M</t>
  </si>
  <si>
    <t>4219 M 01</t>
  </si>
  <si>
    <t>4219 M 02</t>
  </si>
  <si>
    <t>4227 M</t>
  </si>
  <si>
    <t>4227 M 01</t>
  </si>
  <si>
    <t>4227 M 02</t>
  </si>
  <si>
    <t>4227 M 03</t>
  </si>
  <si>
    <t>4227 M 05</t>
  </si>
  <si>
    <t>4228 M</t>
  </si>
  <si>
    <t>4234 M</t>
  </si>
  <si>
    <t>4236 M</t>
  </si>
  <si>
    <t>4239 M</t>
  </si>
  <si>
    <t>4240 M</t>
  </si>
  <si>
    <t>4243 M</t>
  </si>
  <si>
    <t>4246 M</t>
  </si>
  <si>
    <t>4336 M</t>
  </si>
  <si>
    <t>4336 M 01</t>
  </si>
  <si>
    <t>4336 M 02</t>
  </si>
  <si>
    <t>4336 M 03</t>
  </si>
  <si>
    <t>4336 M 04</t>
  </si>
  <si>
    <t>4336 M 05</t>
  </si>
  <si>
    <t>4338 M</t>
  </si>
  <si>
    <t>4524 H</t>
  </si>
  <si>
    <t>4529 H</t>
  </si>
  <si>
    <t>4532 K</t>
  </si>
  <si>
    <t>4553 K</t>
  </si>
  <si>
    <t>4556 K</t>
  </si>
  <si>
    <t>4561 H</t>
  </si>
  <si>
    <t>4561 H 01</t>
  </si>
  <si>
    <t>4561 H 02</t>
  </si>
  <si>
    <t>4561 H 03</t>
  </si>
  <si>
    <t>4562 H</t>
  </si>
  <si>
    <t>4567 H</t>
  </si>
  <si>
    <t>4569 H</t>
  </si>
  <si>
    <t>4571 H</t>
  </si>
  <si>
    <t>4575 H</t>
  </si>
  <si>
    <t>4578 H</t>
  </si>
  <si>
    <t>4580 H</t>
  </si>
  <si>
    <t>4580 H 02</t>
  </si>
  <si>
    <t>4580 H 03</t>
  </si>
  <si>
    <t>4582 H</t>
  </si>
  <si>
    <t>4586 H</t>
  </si>
  <si>
    <t>5304 M</t>
  </si>
  <si>
    <t>5308 M</t>
  </si>
  <si>
    <t>5311 M</t>
  </si>
  <si>
    <t>5312 M</t>
  </si>
  <si>
    <t>5314 M</t>
  </si>
  <si>
    <t>5358 M</t>
  </si>
  <si>
    <t>5361 M</t>
  </si>
  <si>
    <t>5370 M</t>
  </si>
  <si>
    <t>5371 H</t>
  </si>
  <si>
    <t>5376 M</t>
  </si>
  <si>
    <t>6317 M</t>
  </si>
  <si>
    <t>6317 M 74</t>
  </si>
  <si>
    <t>6323 K</t>
  </si>
  <si>
    <t>6324 M</t>
  </si>
  <si>
    <t>6325 M</t>
  </si>
  <si>
    <t>6328 M</t>
  </si>
  <si>
    <t>6329 M</t>
  </si>
  <si>
    <t>6329 M 01</t>
  </si>
  <si>
    <t>6330 K</t>
  </si>
  <si>
    <t>6336 M</t>
  </si>
  <si>
    <t>6337 M</t>
  </si>
  <si>
    <t>6341 M</t>
  </si>
  <si>
    <t>6352 M</t>
  </si>
  <si>
    <t>6354 M</t>
  </si>
  <si>
    <t>6354 M 01</t>
  </si>
  <si>
    <t>6354 M 04</t>
  </si>
  <si>
    <t>6355 M</t>
  </si>
  <si>
    <t>6362 M</t>
  </si>
  <si>
    <t>6405 K</t>
  </si>
  <si>
    <t>6424 H</t>
  </si>
  <si>
    <t>6425 K</t>
  </si>
  <si>
    <t>6432 K</t>
  </si>
  <si>
    <t>6442 K</t>
  </si>
  <si>
    <t>6444 H</t>
  </si>
  <si>
    <t>6444 K</t>
  </si>
  <si>
    <t>6445 H</t>
  </si>
  <si>
    <t>6445 K</t>
  </si>
  <si>
    <t>6446 K</t>
  </si>
  <si>
    <t>6451 H</t>
  </si>
  <si>
    <t>6452 H</t>
  </si>
  <si>
    <t>6456 H</t>
  </si>
  <si>
    <t>6460 H</t>
  </si>
  <si>
    <t>6462 H</t>
  </si>
  <si>
    <t>6475 H</t>
  </si>
  <si>
    <t>6481 H</t>
  </si>
  <si>
    <t>6489 H</t>
  </si>
  <si>
    <t>6857 M</t>
  </si>
  <si>
    <t>7218 M</t>
  </si>
  <si>
    <t>7232 M</t>
  </si>
  <si>
    <t>7237 M</t>
  </si>
  <si>
    <t>7451 J</t>
  </si>
  <si>
    <t>7471 M</t>
  </si>
  <si>
    <t>7475 M</t>
  </si>
  <si>
    <t>7476 M</t>
  </si>
  <si>
    <t>7646 M</t>
  </si>
  <si>
    <t>7649 M</t>
  </si>
  <si>
    <t>7661 M</t>
  </si>
  <si>
    <t>7662 M</t>
  </si>
  <si>
    <t>7670 M</t>
  </si>
  <si>
    <t>7902 J</t>
  </si>
  <si>
    <t>7902 J 01</t>
  </si>
  <si>
    <t>7902 J 74</t>
  </si>
  <si>
    <t>8226 Q</t>
  </si>
  <si>
    <t>8226 Q 01</t>
  </si>
  <si>
    <t>8227 Q</t>
  </si>
  <si>
    <t>8227 Q XX</t>
  </si>
  <si>
    <t>8227 Q 01</t>
  </si>
  <si>
    <t>8227 Q 02</t>
  </si>
  <si>
    <t>8227 Q 03</t>
  </si>
  <si>
    <t>8228 Q</t>
  </si>
  <si>
    <t>8228 Q XX</t>
  </si>
  <si>
    <t>8228 Q 11</t>
  </si>
  <si>
    <t>8228 Q 12</t>
  </si>
  <si>
    <t>8229 Q</t>
  </si>
  <si>
    <t>8229 Q XX</t>
  </si>
  <si>
    <t>8229 Q 01</t>
  </si>
  <si>
    <t>8229 Q 02</t>
  </si>
  <si>
    <t>8229 Q 03</t>
  </si>
  <si>
    <t>8229 Q 04</t>
  </si>
  <si>
    <t>8229 Q 05</t>
  </si>
  <si>
    <t>8229 Q 06</t>
  </si>
  <si>
    <t>8229 Q 07</t>
  </si>
  <si>
    <t>8229 Q 08</t>
  </si>
  <si>
    <t>8229 Q 09</t>
  </si>
  <si>
    <t>8229 Q 11</t>
  </si>
  <si>
    <t>8229 Q 12</t>
  </si>
  <si>
    <t>8244 M</t>
  </si>
  <si>
    <t>8503 K</t>
  </si>
  <si>
    <t>8503 K 01</t>
  </si>
  <si>
    <t>8503 K 03</t>
  </si>
  <si>
    <t>8503 K 04</t>
  </si>
  <si>
    <t>8504 K</t>
  </si>
  <si>
    <t>8504 K 01</t>
  </si>
  <si>
    <t>8504 K 02</t>
  </si>
  <si>
    <t>8504 K 03</t>
  </si>
  <si>
    <t>8513 K</t>
  </si>
  <si>
    <t>8521 K</t>
  </si>
  <si>
    <t>8521 K 02</t>
  </si>
  <si>
    <t>8521 K 03</t>
  </si>
  <si>
    <t>8521 K 04</t>
  </si>
  <si>
    <t>8521 K 07</t>
  </si>
  <si>
    <t>8521 K 11</t>
  </si>
  <si>
    <t>8523 K</t>
  </si>
  <si>
    <t>8539 K</t>
  </si>
  <si>
    <t>8541 H</t>
  </si>
  <si>
    <t>8545 H</t>
  </si>
  <si>
    <t>8551 H</t>
  </si>
  <si>
    <t>8555 H</t>
  </si>
  <si>
    <t>8557 H</t>
  </si>
  <si>
    <t>8559 H</t>
  </si>
  <si>
    <t>8564 H</t>
  </si>
  <si>
    <t>8571 H</t>
  </si>
  <si>
    <t>8572 H</t>
  </si>
  <si>
    <t>8573 H</t>
  </si>
  <si>
    <t>8576 H</t>
  </si>
  <si>
    <t>8582 H</t>
  </si>
  <si>
    <t>8602 M</t>
  </si>
  <si>
    <t>8603 M</t>
  </si>
  <si>
    <t>8604 M</t>
  </si>
  <si>
    <t>8606 M</t>
  </si>
  <si>
    <t>8609 M</t>
  </si>
  <si>
    <t>8610 M</t>
  </si>
  <si>
    <t>8613 M</t>
  </si>
  <si>
    <t>8614 M</t>
  </si>
  <si>
    <t>8616 M</t>
  </si>
  <si>
    <t>8619 M</t>
  </si>
  <si>
    <t>8627 M</t>
  </si>
  <si>
    <t>8628 M</t>
  </si>
  <si>
    <t>8630 M</t>
  </si>
  <si>
    <t>8633 M</t>
  </si>
  <si>
    <t>8635 M</t>
  </si>
  <si>
    <t>8637 M</t>
  </si>
  <si>
    <t>8637 M 01</t>
  </si>
  <si>
    <t>8637 M 02</t>
  </si>
  <si>
    <t>8637 M 03</t>
  </si>
  <si>
    <t>8641 M</t>
  </si>
  <si>
    <t>8642 M</t>
  </si>
  <si>
    <t>8642 M 01</t>
  </si>
  <si>
    <t>8642 M 02</t>
  </si>
  <si>
    <t>8642 M 04</t>
  </si>
  <si>
    <t>8642 M 05</t>
  </si>
  <si>
    <t>8642 M 06</t>
  </si>
  <si>
    <t>8644 M</t>
  </si>
  <si>
    <t>8646 M</t>
  </si>
  <si>
    <t>8651 M</t>
  </si>
  <si>
    <t>8651 M 01</t>
  </si>
  <si>
    <t>8651 M 02</t>
  </si>
  <si>
    <t>8651 M 05</t>
  </si>
  <si>
    <t>8651 M 07</t>
  </si>
  <si>
    <t>8651 M 09</t>
  </si>
  <si>
    <t>8656 M</t>
  </si>
  <si>
    <t>8658 M</t>
  </si>
  <si>
    <t>8661 M</t>
  </si>
  <si>
    <t>8661 M 01</t>
  </si>
  <si>
    <t>8661 M 02</t>
  </si>
  <si>
    <t>8661 M 03</t>
  </si>
  <si>
    <t>8661 M 04</t>
  </si>
  <si>
    <t>9245 M</t>
  </si>
  <si>
    <t>2861 H</t>
  </si>
  <si>
    <t>3918 M 03</t>
  </si>
  <si>
    <t>Baníctvo, geológia, geotechnika</t>
  </si>
  <si>
    <t>geológia,geotechnika a environmentalistika </t>
  </si>
  <si>
    <t>technik mineralurg</t>
  </si>
  <si>
    <t>Hutníctvo</t>
  </si>
  <si>
    <t>zlievačstvo</t>
  </si>
  <si>
    <t>hutníctvo</t>
  </si>
  <si>
    <t>hutník</t>
  </si>
  <si>
    <t>zlievač</t>
  </si>
  <si>
    <t>modelár</t>
  </si>
  <si>
    <t>Strojárstvo a ostatná kovospracúvacia výroba I</t>
  </si>
  <si>
    <t>strojárstvo </t>
  </si>
  <si>
    <t>mechatronika</t>
  </si>
  <si>
    <t>Strojárstvo a ostatná kovospracúvacia výroba II</t>
  </si>
  <si>
    <t>mechanik nastavovač </t>
  </si>
  <si>
    <t>mechanik číslicovo riadených strojov</t>
  </si>
  <si>
    <t>mechanik strojov a zariadení</t>
  </si>
  <si>
    <t>operátor ekologických zariadení</t>
  </si>
  <si>
    <t>nástrojár</t>
  </si>
  <si>
    <t>programátor obrábacích a zváracích strojov a zariadení</t>
  </si>
  <si>
    <t>operátor strojárskej výroby</t>
  </si>
  <si>
    <t>puškár</t>
  </si>
  <si>
    <t>obrábač kovov </t>
  </si>
  <si>
    <t>klampiar</t>
  </si>
  <si>
    <t>klampiar - strojárska výroba</t>
  </si>
  <si>
    <t>klampiar - stavebná výroba</t>
  </si>
  <si>
    <t>lakovník</t>
  </si>
  <si>
    <t>mechanik hasičskej techniky</t>
  </si>
  <si>
    <t>hodinár</t>
  </si>
  <si>
    <t>strojný mechanik</t>
  </si>
  <si>
    <t>mechanik opravár</t>
  </si>
  <si>
    <t>mechanik opravár - stroje a zariadenia</t>
  </si>
  <si>
    <t>mechanik opravár - lesné stroje a zariadenia </t>
  </si>
  <si>
    <t>mechanik opravár - koľajové vozidlá</t>
  </si>
  <si>
    <t>mechanik opravár - hasičská technika</t>
  </si>
  <si>
    <t>autoopravár - mechanik</t>
  </si>
  <si>
    <t>autoopravár - elektrikár</t>
  </si>
  <si>
    <t>autoopravár - karosár</t>
  </si>
  <si>
    <t>autoopravár - lakovník</t>
  </si>
  <si>
    <t>mechanik špecialista automobilovej výroby</t>
  </si>
  <si>
    <t>autotronik</t>
  </si>
  <si>
    <t>mechanik automobilových liniek</t>
  </si>
  <si>
    <t>Informačné a komunikačné technológie</t>
  </si>
  <si>
    <t>inteligentné technológie</t>
  </si>
  <si>
    <t>programovanie digitálnych technológií</t>
  </si>
  <si>
    <t>Elektrotechnika</t>
  </si>
  <si>
    <t>elektrotechnika</t>
  </si>
  <si>
    <t>mechanik - mechatronik</t>
  </si>
  <si>
    <t>mechanik počítačových sietí</t>
  </si>
  <si>
    <t>elektromechanik</t>
  </si>
  <si>
    <t>elektromechanik – silnoprúdová technika</t>
  </si>
  <si>
    <t>elektromechanik – automatizačná technika</t>
  </si>
  <si>
    <t>elektromechanik – telekomunikačná technika</t>
  </si>
  <si>
    <t>elektromechanik –oznamovacia zabezpečovaciatechnika</t>
  </si>
  <si>
    <t>elektromechanik –úžitková technika</t>
  </si>
  <si>
    <t>elektromechan.-chladiace zariadenia a tep.čerp </t>
  </si>
  <si>
    <t>bezpečnostné systémy v doprave a priemysle </t>
  </si>
  <si>
    <t>mechanik elektrotechnik</t>
  </si>
  <si>
    <t>Technická chémia silikátov</t>
  </si>
  <si>
    <t>operátor sklárskej výroby</t>
  </si>
  <si>
    <t>operátor sklárskej výroby - výroba dutého a lisovaného skla</t>
  </si>
  <si>
    <t>operátor sklárskej výroby - obsluha sklárskych automatov</t>
  </si>
  <si>
    <t>operátor sklárskej výroby - úprava a zušľachťovanie plochého skla</t>
  </si>
  <si>
    <t>operátor sklárskej výroby - maľba skla a keramiky</t>
  </si>
  <si>
    <t>operátor sklárskej výroby - výroba bižutérie a ozdobných predmetov</t>
  </si>
  <si>
    <t>operátor sklárskej výroby - brúsenie skla</t>
  </si>
  <si>
    <t>Technická a aplikovaná chémia</t>
  </si>
  <si>
    <t>biotechnológia a farmakológia</t>
  </si>
  <si>
    <t>technológia ochrany a tvorby životného prostredia</t>
  </si>
  <si>
    <t>technológia kozmetiky a chemických liečiv</t>
  </si>
  <si>
    <t>chemická informatika</t>
  </si>
  <si>
    <t>kontrolné analytické metódy</t>
  </si>
  <si>
    <t>operátor gumárskej a plastikárskej výroby</t>
  </si>
  <si>
    <t>chemik operátor</t>
  </si>
  <si>
    <t>operátor spracovania plastov</t>
  </si>
  <si>
    <t>gumár plastikár</t>
  </si>
  <si>
    <t>technik spracovania plastov</t>
  </si>
  <si>
    <t>chemik pre udržiavanie textilných výrobkov a ďalšie služby</t>
  </si>
  <si>
    <t>chémia a životné prostredie</t>
  </si>
  <si>
    <t>chemická výroba</t>
  </si>
  <si>
    <t>operátor farmaceutickej výroby</t>
  </si>
  <si>
    <t>chemik</t>
  </si>
  <si>
    <t>chemik - chemickotechnologické procesy</t>
  </si>
  <si>
    <t>chemik-spracúvanie kaučuku a plastov </t>
  </si>
  <si>
    <t>technik pre chemický a farmaceutický priemysel</t>
  </si>
  <si>
    <t>Potravinárstvo</t>
  </si>
  <si>
    <t>potravinárstvo</t>
  </si>
  <si>
    <t>potravinárstvo – výroba cukru a cukroviniek</t>
  </si>
  <si>
    <t>potravinárstvo – spracúvanie múky</t>
  </si>
  <si>
    <t>potravinárstvo – kvasná technológia</t>
  </si>
  <si>
    <t>potravinárstvo – spracúvanie mäsa</t>
  </si>
  <si>
    <t>potravinárstvo - podnikanie v potravinárstve </t>
  </si>
  <si>
    <t>potravinárstvo - potravinár, kvalitár</t>
  </si>
  <si>
    <t>výživa, ochrana zdravia a hodnotenie potravín</t>
  </si>
  <si>
    <t>poradenstvo vo výžive</t>
  </si>
  <si>
    <t>mäsiar</t>
  </si>
  <si>
    <t>mäsiar, lahôdkar</t>
  </si>
  <si>
    <t>mäsiar kuchár</t>
  </si>
  <si>
    <t>operátor potravinárskej výroby</t>
  </si>
  <si>
    <t>pekár</t>
  </si>
  <si>
    <t>mlynár, cestovinár</t>
  </si>
  <si>
    <t>cukrár</t>
  </si>
  <si>
    <t>cukrovinkár, pečivár</t>
  </si>
  <si>
    <t>cukrár kuchár</t>
  </si>
  <si>
    <t>cukrár pekár</t>
  </si>
  <si>
    <t>biochemik</t>
  </si>
  <si>
    <t>biochemik - mliekarská výroba</t>
  </si>
  <si>
    <t>biochemik - výroba piva a sladu</t>
  </si>
  <si>
    <t>biochemik – liehovarnícka výroba a výroba vína</t>
  </si>
  <si>
    <t>Textil a odevníctvo</t>
  </si>
  <si>
    <t>procesný technik odevnej výroby</t>
  </si>
  <si>
    <t>tkáč</t>
  </si>
  <si>
    <t>pletiar</t>
  </si>
  <si>
    <t>krajčír</t>
  </si>
  <si>
    <t>krajčír - dámske odevy </t>
  </si>
  <si>
    <t>styling a marketing</t>
  </si>
  <si>
    <t>Spracúvanie kože, kožušín a výroba obuvi</t>
  </si>
  <si>
    <t>výroba obuvi a galantérneho tovaru</t>
  </si>
  <si>
    <t>operátor kožiarskej výroby</t>
  </si>
  <si>
    <t>operátor kožušníckej výroby</t>
  </si>
  <si>
    <t>technik obuvníckej výroby</t>
  </si>
  <si>
    <t>obuvník</t>
  </si>
  <si>
    <t>Spracúvanie dreva a výroba hudobných nástrojov</t>
  </si>
  <si>
    <t>drevárstvo a nábytkárstvo</t>
  </si>
  <si>
    <t>drevárstvo a nábytkárstvo - drevárstvo</t>
  </si>
  <si>
    <t>drevárstvo a nábytkárstvo - nábytkárstvo</t>
  </si>
  <si>
    <t>drevárstvo a nábytkárstvo-manažment v drevárstve </t>
  </si>
  <si>
    <t>drevárstvo a nábytkárstvo – výroba hudobných nástrojov</t>
  </si>
  <si>
    <t>operátor drevárskej a nábytkárskej výroby</t>
  </si>
  <si>
    <t>technik drevárských CNC zariadení</t>
  </si>
  <si>
    <t>technik drevárských CNC zariadení- drevárska výroba</t>
  </si>
  <si>
    <t>technik drevárských CNC zariadení-nábytkárska výroba</t>
  </si>
  <si>
    <t>tvorba nábytku a interiéru</t>
  </si>
  <si>
    <t>technik drevostavieb</t>
  </si>
  <si>
    <t>stolár</t>
  </si>
  <si>
    <t>čalúnik</t>
  </si>
  <si>
    <t>Polygrafia a médiá</t>
  </si>
  <si>
    <t>polygrafia</t>
  </si>
  <si>
    <t>polygrafia – grafika tlačovín</t>
  </si>
  <si>
    <t>obalová technika</t>
  </si>
  <si>
    <t>operátor obalových materiálov</t>
  </si>
  <si>
    <t>operátor knihárskych technológií</t>
  </si>
  <si>
    <t>grafik tlačových médií</t>
  </si>
  <si>
    <t>grafik digitálnych médií</t>
  </si>
  <si>
    <t>operátor tlače</t>
  </si>
  <si>
    <t>polygraf</t>
  </si>
  <si>
    <t>polygraf – grafik</t>
  </si>
  <si>
    <t>polygraf – tlačiar</t>
  </si>
  <si>
    <t>polygraf – knihár</t>
  </si>
  <si>
    <t>Stavebníctvo, geodézia a kartografia</t>
  </si>
  <si>
    <t>staviteľstvo</t>
  </si>
  <si>
    <t>operátor stavebnej výroby</t>
  </si>
  <si>
    <t>mechanik stavebnoinštalačných zariadení</t>
  </si>
  <si>
    <t>murár</t>
  </si>
  <si>
    <t>tesár</t>
  </si>
  <si>
    <t>technik vodár, vodohospodár </t>
  </si>
  <si>
    <t>montér suchých stavieb</t>
  </si>
  <si>
    <t>kamenár </t>
  </si>
  <si>
    <t>kachliar</t>
  </si>
  <si>
    <t>maliar</t>
  </si>
  <si>
    <t>inštalatér</t>
  </si>
  <si>
    <t>sklenár</t>
  </si>
  <si>
    <t>podlahár</t>
  </si>
  <si>
    <t>strechár</t>
  </si>
  <si>
    <t>kominár</t>
  </si>
  <si>
    <t>geodézia, kartografia a kataster</t>
  </si>
  <si>
    <t>technik energetických zariadení budov</t>
  </si>
  <si>
    <t>Doprava, pošty a telekomunikácia</t>
  </si>
  <si>
    <t>elektrotechnika v doprave a telekomunikáciách</t>
  </si>
  <si>
    <t>operátor prevádzky a ekonomiky dopravy</t>
  </si>
  <si>
    <t>komerčný pracovník v doprave</t>
  </si>
  <si>
    <t>prevádzka a ekonomika dopravy</t>
  </si>
  <si>
    <t>železničiar</t>
  </si>
  <si>
    <t>manipulant poštovej prevádzky a prepravy</t>
  </si>
  <si>
    <t>technika a prevádzka dopravy</t>
  </si>
  <si>
    <t>lodník</t>
  </si>
  <si>
    <t>dopravná akadémia</t>
  </si>
  <si>
    <t>mechanik železničnej prevádzky</t>
  </si>
  <si>
    <t>mechanik lietadiel - mechanika</t>
  </si>
  <si>
    <t>mechanik lietadiel - avionika</t>
  </si>
  <si>
    <t>technik informačných a telekomunikačných technológií</t>
  </si>
  <si>
    <t>klientsky manažér pošty</t>
  </si>
  <si>
    <t>špeciálne technické odbory</t>
  </si>
  <si>
    <t>životné prostredie</t>
  </si>
  <si>
    <t>technické a informatické služby</t>
  </si>
  <si>
    <t>technické a informatické služby -  v chémii</t>
  </si>
  <si>
    <t>technické a informatické služby - zasielateľstvo</t>
  </si>
  <si>
    <t>technické a informatické služby - odevníctvo</t>
  </si>
  <si>
    <t>technické a informačné služby - obuvníctvo</t>
  </si>
  <si>
    <t>technické a informatické služby - spracúva dreva </t>
  </si>
  <si>
    <t>technické lýceum</t>
  </si>
  <si>
    <t/>
  </si>
  <si>
    <t xml:space="preserve">bilingválne technické lýceum </t>
  </si>
  <si>
    <t>polytechnika</t>
  </si>
  <si>
    <t>ochrana osôb a majetku pred požiarom</t>
  </si>
  <si>
    <t>bezpečnosť a ochrana zdravia pri práci</t>
  </si>
  <si>
    <t>logistika</t>
  </si>
  <si>
    <t>Poľnohospodárstvo, lesné hospodárstvo a rozvoj vidieka I</t>
  </si>
  <si>
    <t>agropodnikanie</t>
  </si>
  <si>
    <t>agropodnikanie - poľnohospodárske služby</t>
  </si>
  <si>
    <t>agropodnikanie - poľnohosp. manažment</t>
  </si>
  <si>
    <t>agropodnikanie - agroturistika</t>
  </si>
  <si>
    <t>agropodnikanie – pestovateľstvo</t>
  </si>
  <si>
    <t>agropodnikanie – chov koní a jazdectvo</t>
  </si>
  <si>
    <t>agropodnikanie – kynológia</t>
  </si>
  <si>
    <t>záhradníctvo</t>
  </si>
  <si>
    <t>záhradníctvo - záhradná a krajin. tvorba</t>
  </si>
  <si>
    <t>záhradníctvo – viazačstvo a aranžérstvo</t>
  </si>
  <si>
    <t>záhradníctvo – sadovnícka a krajinárska tvorba</t>
  </si>
  <si>
    <t>rybárstvo a vodný manažment</t>
  </si>
  <si>
    <t>rybárstvo</t>
  </si>
  <si>
    <t>lesníctvo - lesnícka prevádzka </t>
  </si>
  <si>
    <t>lesníctvo -krajinná ekológia</t>
  </si>
  <si>
    <t>vinohradníctvo a ovocinárstvo</t>
  </si>
  <si>
    <t>vinohradníctvo a ovocinárstvo - prevádzka</t>
  </si>
  <si>
    <t>vinohradníctvo a ovocinárstvo – podnikanie</t>
  </si>
  <si>
    <t>vinohradníctvo a ovocinárstvo – agroturistika</t>
  </si>
  <si>
    <t>vinohradníctvo a ovocinárstvo – somelierstvo</t>
  </si>
  <si>
    <t>záhradnícka výroba a služby</t>
  </si>
  <si>
    <t>ekonomika pôdohospodárstva</t>
  </si>
  <si>
    <t>floristika</t>
  </si>
  <si>
    <t>záhradný dizajn</t>
  </si>
  <si>
    <t>mechanizácia pôdohospodárstva</t>
  </si>
  <si>
    <t>bioenergetika</t>
  </si>
  <si>
    <t>Veterinárske vedy</t>
  </si>
  <si>
    <t>veterinárne zdravotníctvo a hygiena</t>
  </si>
  <si>
    <t>veterinárne zdravotníctvo a hygiena -  chov hospodárskych zvierat</t>
  </si>
  <si>
    <t>veterinárne zdravotníctvo a hygiena - hygienická a laboratórna služba</t>
  </si>
  <si>
    <t>veterinárne zdravotníctvo a hygiena - chov cudzokrajných zvierat</t>
  </si>
  <si>
    <t>veterinárne zdravotníctvo a hygiena - drobnochov</t>
  </si>
  <si>
    <t>veterinárne zdravotníctvo a hygiena – chov psov</t>
  </si>
  <si>
    <t>veterinárny asistent pre ambulancie</t>
  </si>
  <si>
    <t>Poľnohospodárstvo, lesné hospodárstvo a rozvoj vidieka II</t>
  </si>
  <si>
    <t>agromechanizátor, opravár</t>
  </si>
  <si>
    <t>pracovník pre záhradnú tvorbu, zeleň a služby</t>
  </si>
  <si>
    <t>agromechatronik</t>
  </si>
  <si>
    <t>podnikateľ pre rozvoj vidieka</t>
  </si>
  <si>
    <t>operátor lesnej techniky </t>
  </si>
  <si>
    <t>poľnohospodár</t>
  </si>
  <si>
    <t>poľnohospodár - mechanizácia</t>
  </si>
  <si>
    <t>poľnohospodár - farmárstvo</t>
  </si>
  <si>
    <t>poľnohospodár - služby</t>
  </si>
  <si>
    <t>lesokrajinár</t>
  </si>
  <si>
    <t>poľnohospodárka pre služby na vidieku</t>
  </si>
  <si>
    <t>viazač - aranžér kvetín</t>
  </si>
  <si>
    <t>záhradník</t>
  </si>
  <si>
    <t>mechanizátor lesnej výroby</t>
  </si>
  <si>
    <t>rybár</t>
  </si>
  <si>
    <t>chovateľ</t>
  </si>
  <si>
    <t>chovateľ - chov koní a jazdectvo</t>
  </si>
  <si>
    <t>chovateľ – chov oviec</t>
  </si>
  <si>
    <t>včelár, včelárka</t>
  </si>
  <si>
    <t>Zdravotnícke odbory vzdelávania na SZŠ</t>
  </si>
  <si>
    <t>asistent výživy</t>
  </si>
  <si>
    <t>zdravotnícky laborant</t>
  </si>
  <si>
    <t>farmaceutický laborant</t>
  </si>
  <si>
    <t>očný optik</t>
  </si>
  <si>
    <t>ortopedický technik</t>
  </si>
  <si>
    <t>zubný asistent</t>
  </si>
  <si>
    <t>praktická sestra</t>
  </si>
  <si>
    <t>masér</t>
  </si>
  <si>
    <t>sanitár</t>
  </si>
  <si>
    <t>masér pre zrakovo hendikepovaných</t>
  </si>
  <si>
    <t>Ekonomické vedy</t>
  </si>
  <si>
    <t>Ekonomika a organizácia, obchod a služby I</t>
  </si>
  <si>
    <t>obchodná akadémia</t>
  </si>
  <si>
    <t>obchodná akadémia- bilingválne štúdium</t>
  </si>
  <si>
    <t>hotelová akadémia</t>
  </si>
  <si>
    <t>manažment regionálneho cestovného ruchu</t>
  </si>
  <si>
    <t>ekonomické lýceum</t>
  </si>
  <si>
    <t>obchodné a informačné služby</t>
  </si>
  <si>
    <t>obchodné a informačné služby – medzinárodné obchodné vzťahy</t>
  </si>
  <si>
    <t>bankový pracovník</t>
  </si>
  <si>
    <t>informačné technológie a info.služby v obchode </t>
  </si>
  <si>
    <t>škola podnikania</t>
  </si>
  <si>
    <t>obchod a podnikanie</t>
  </si>
  <si>
    <t>služby a súkromné podnikanie</t>
  </si>
  <si>
    <t>služby a súkromné podnikanie - hotelierstvo</t>
  </si>
  <si>
    <t>služby a súkromné podnikanie – marketing</t>
  </si>
  <si>
    <t>služby v cestovnom ruchu</t>
  </si>
  <si>
    <t>kozmetička a vizážistka</t>
  </si>
  <si>
    <t>Ekonomika a organizácia, obchod a služby II</t>
  </si>
  <si>
    <t>pracovník marketingu</t>
  </si>
  <si>
    <t>manikér - pedikér</t>
  </si>
  <si>
    <t>kaderník - vizážista</t>
  </si>
  <si>
    <t>pracovník v hotelierstve a cestovnom ruchu</t>
  </si>
  <si>
    <t>obchodný pracovník</t>
  </si>
  <si>
    <t>čašník, servírka</t>
  </si>
  <si>
    <t>kuchár</t>
  </si>
  <si>
    <t>kozmetik</t>
  </si>
  <si>
    <t>aranžér</t>
  </si>
  <si>
    <t>fotograf</t>
  </si>
  <si>
    <t>kaderník</t>
  </si>
  <si>
    <t>predavač</t>
  </si>
  <si>
    <t>barbier</t>
  </si>
  <si>
    <t>technicko-administratívny pracovník</t>
  </si>
  <si>
    <t>skladový operátor</t>
  </si>
  <si>
    <t>hostinský, hostinská</t>
  </si>
  <si>
    <t>Právne vedy</t>
  </si>
  <si>
    <t>ekonomicko-právne činnosti v podnikaní</t>
  </si>
  <si>
    <t>Publicistika, knihovníctvo a vedecké informácie</t>
  </si>
  <si>
    <t>masmediálne štúdiá</t>
  </si>
  <si>
    <t>marketingová komunikácia</t>
  </si>
  <si>
    <t>informačné systémy a služby</t>
  </si>
  <si>
    <t>Telesná kultúra a šport</t>
  </si>
  <si>
    <t>športové gymnázium</t>
  </si>
  <si>
    <t>športový manažment</t>
  </si>
  <si>
    <t>digitálne služby v športe</t>
  </si>
  <si>
    <t>spracovanie dát v športe</t>
  </si>
  <si>
    <t>Pedagogické vedy</t>
  </si>
  <si>
    <t>Učiteľstvo</t>
  </si>
  <si>
    <t>vychovávateľsko-opatrovateľská činnosť</t>
  </si>
  <si>
    <t>učiteľstvo pre materské školy a vychovávateľstvo</t>
  </si>
  <si>
    <t>sociálno-výchovný pracovník</t>
  </si>
  <si>
    <t>animátor voľného času</t>
  </si>
  <si>
    <t>pedagogický asistent</t>
  </si>
  <si>
    <t>Gymnáziá</t>
  </si>
  <si>
    <t>gymnázium</t>
  </si>
  <si>
    <t>gymnázium-matematika</t>
  </si>
  <si>
    <t>gymnázium - bilingválne štúdium</t>
  </si>
  <si>
    <t>Umenie a umeleckoremeselná tvorba I</t>
  </si>
  <si>
    <t>hudobno-dramatické umenie</t>
  </si>
  <si>
    <t>hudobno-dramatické umenie - muzikál</t>
  </si>
  <si>
    <t>tanec</t>
  </si>
  <si>
    <t>tanec - klasický tanec</t>
  </si>
  <si>
    <t>tanec - ľudový tanec</t>
  </si>
  <si>
    <t>tanec - moderný tanec</t>
  </si>
  <si>
    <t>spev</t>
  </si>
  <si>
    <t>spev - stará hudba</t>
  </si>
  <si>
    <t>spev - komorná hudba</t>
  </si>
  <si>
    <t>hudba</t>
  </si>
  <si>
    <t>hudba - skladba </t>
  </si>
  <si>
    <t>hudba - dirigovanie </t>
  </si>
  <si>
    <t>hudba - hra na klavíri </t>
  </si>
  <si>
    <t>hudba - hra na organe </t>
  </si>
  <si>
    <t>hudba-hra na fl,hob,klar,fag,trub,les.r.poz,tu </t>
  </si>
  <si>
    <t>hudba-hra na hus,viol,čel,kontr,har,git,cimbal </t>
  </si>
  <si>
    <t>hudba-hra na akordeóne</t>
  </si>
  <si>
    <t>hudba - cirkevná hudba </t>
  </si>
  <si>
    <t>hodba - hra na ľudových nástrojoch</t>
  </si>
  <si>
    <t>hudba - stará hudba</t>
  </si>
  <si>
    <t>hudba - komorná hudba</t>
  </si>
  <si>
    <t>modelárstvo a navrhovanie obuvi a módnych doplnkov</t>
  </si>
  <si>
    <t>Umenie a umeleckoremeselná tvorba II</t>
  </si>
  <si>
    <t>umeleckoremeselné spracúvanie kovov</t>
  </si>
  <si>
    <t>umeleckoremeselné spracúvanie kovov - kováčske a zámočnícke práce </t>
  </si>
  <si>
    <t>umeleckoremeselné spracúvanie kovov - rytecké práce</t>
  </si>
  <si>
    <t>umeleckoremeselné spracúvanie kovov - pasiarske práce</t>
  </si>
  <si>
    <t>umeleckoremeselné spracúvanie dreva</t>
  </si>
  <si>
    <t>umeleckoremeselné spracúvanie dreva - stolárske práce</t>
  </si>
  <si>
    <t>umeleckoremeselné spracúvanie dreva - rezbárske práce </t>
  </si>
  <si>
    <t>umeleckoremeselné spracúvanie dreva - čalúnnické a dekoratérske práce</t>
  </si>
  <si>
    <t>umeleckoremeselné spracúvanie kože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</si>
  <si>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</si>
  <si>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</si>
  <si>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</si>
  <si>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</si>
  <si>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>tvorba vitrážového skla a smaltu </t>
  </si>
  <si>
    <t>ladenie a údržba klavírov a klávesových nástrojov</t>
  </si>
  <si>
    <t>umelecký kováč a zámočník</t>
  </si>
  <si>
    <t>zlatník a klenotník</t>
  </si>
  <si>
    <t>umelecký štukatér</t>
  </si>
  <si>
    <t>umelecký rezbár</t>
  </si>
  <si>
    <t>umelecký stolár</t>
  </si>
  <si>
    <t>umelecký čalúnnik a dekoratér</t>
  </si>
  <si>
    <t>umelecký smaltér </t>
  </si>
  <si>
    <t>umelecká vyšívačka</t>
  </si>
  <si>
    <t>umelecká čipkárka</t>
  </si>
  <si>
    <t>umelecký keramik</t>
  </si>
  <si>
    <t>umelecký parochniar a maskér</t>
  </si>
  <si>
    <t>umelecký krajčír</t>
  </si>
  <si>
    <t>Umenie a umeleckoremeselná tvorba III</t>
  </si>
  <si>
    <t>priemyselný dizajn</t>
  </si>
  <si>
    <t>grafický a priestorový dizajn</t>
  </si>
  <si>
    <t>grafický dizajn</t>
  </si>
  <si>
    <t>fotografický dizajn</t>
  </si>
  <si>
    <t>textilný dizajn</t>
  </si>
  <si>
    <t>odevný dizajn</t>
  </si>
  <si>
    <t>dizajn exterieru</t>
  </si>
  <si>
    <t>dizajn interiéru</t>
  </si>
  <si>
    <t>dizajn a tvarovanie dreva</t>
  </si>
  <si>
    <t>keramický dizajn</t>
  </si>
  <si>
    <t>digitálna maľba - koncept art</t>
  </si>
  <si>
    <t>dizajn digitálnych aplikácií</t>
  </si>
  <si>
    <t>animovaná tvorba</t>
  </si>
  <si>
    <t>reklamná tvorba</t>
  </si>
  <si>
    <t>masmediálna tvorba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</si>
  <si>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</si>
  <si>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</si>
  <si>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</si>
  <si>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</si>
  <si>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propagačné výtvarníctvo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</si>
  <si>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</si>
  <si>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</si>
  <si>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</si>
  <si>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</si>
  <si>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</si>
  <si>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>úžitková maľba </t>
  </si>
  <si>
    <t>tvorba hračiek a dekoratívnych predmetov </t>
  </si>
  <si>
    <t>konzervátorstvo a reštaurátorstvo</t>
  </si>
  <si>
    <t>konzervátorstvo a reštaurátorstvo – drevorezieb</t>
  </si>
  <si>
    <t>konzervátorstvo a reštaurátorstvo - omietky a štuková výzdoba </t>
  </si>
  <si>
    <t>konzervátorstvo a reštaurátorstvo - maliarske techniky</t>
  </si>
  <si>
    <t>konzervátorstvo a reštaurátorstvo - papier,star.tlače a knižné väzby </t>
  </si>
  <si>
    <t>kameňosochárstvo</t>
  </si>
  <si>
    <t>štukatérstvo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</si>
  <si>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</si>
  <si>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</si>
  <si>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</si>
  <si>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</si>
  <si>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</si>
  <si>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>Bezpečnostné služby</t>
  </si>
  <si>
    <t>ochrana osôb a majetku</t>
  </si>
  <si>
    <t>agropodnikanie - alternatívne poľnohospodárstvo</t>
  </si>
  <si>
    <t>a</t>
  </si>
  <si>
    <t>b</t>
  </si>
  <si>
    <t>c</t>
  </si>
  <si>
    <t>d</t>
  </si>
  <si>
    <t>e</t>
  </si>
  <si>
    <t>f</t>
  </si>
  <si>
    <t>Fyzikálno- matematické vedy</t>
  </si>
  <si>
    <t>mechanik banských prevádzok</t>
  </si>
  <si>
    <t>hutník operátor</t>
  </si>
  <si>
    <t>mechanik opravár-plynárenské zariadenia</t>
  </si>
  <si>
    <t>autoopravár</t>
  </si>
  <si>
    <t>informačné a sieťové technológie</t>
  </si>
  <si>
    <t>multimédiá</t>
  </si>
  <si>
    <t>informačné a digitálne technológie</t>
  </si>
  <si>
    <t>správca inteligentných a digitálnych systémov</t>
  </si>
  <si>
    <t>technik sklárskej výroby</t>
  </si>
  <si>
    <t>prevádzkový chemik</t>
  </si>
  <si>
    <t>potravinárstvo – spracúvanie mlieka</t>
  </si>
  <si>
    <t>kontrolór potravín</t>
  </si>
  <si>
    <t>pracovník v potravinárstve - výroba trvanlivých potravín</t>
  </si>
  <si>
    <t>odevníctvo</t>
  </si>
  <si>
    <t>operátor odevnej výroby</t>
  </si>
  <si>
    <t>krajčír - pánske odevy</t>
  </si>
  <si>
    <t>remenár sedlár</t>
  </si>
  <si>
    <t>kožušník</t>
  </si>
  <si>
    <t>polygrafia – polygrafická technológia</t>
  </si>
  <si>
    <t>mechanik lietadiel</t>
  </si>
  <si>
    <t>technické a informatické služby - v strojárstve</t>
  </si>
  <si>
    <t>technické a informatické služby - v elektrotechnike</t>
  </si>
  <si>
    <t>technické a informatické služby - v stavebníctve</t>
  </si>
  <si>
    <t>technické a informatické služby - mechanizácia a doprava v poľnohospodárstve</t>
  </si>
  <si>
    <t>agropodnikanie – farmárstvo</t>
  </si>
  <si>
    <t>agropodnikanie - chovateľstvo hosodárskych zvierat</t>
  </si>
  <si>
    <t>lesníctvo</t>
  </si>
  <si>
    <t>podnikanie v chovoch spoločenských, cudzokrajných a malých zvierat</t>
  </si>
  <si>
    <t>salašník, salašníčka</t>
  </si>
  <si>
    <t>ekonomické a obchodné služby</t>
  </si>
  <si>
    <t>inf.technológie a inf. služby v cestovnom ruchu</t>
  </si>
  <si>
    <t>výtvarné spracúvanie skla</t>
  </si>
  <si>
    <t>výtvarné spracúvanie skla - výroba sklenej vitráže</t>
  </si>
  <si>
    <t>scénické výtvarníctvo – tvorba a konštrukcia scény</t>
  </si>
  <si>
    <t>konzervátorstvo a reštaurátorstvo - kovy</t>
  </si>
  <si>
    <t>Skupina odborov</t>
  </si>
  <si>
    <t>Odbor vzdelávania</t>
  </si>
  <si>
    <t>Kód</t>
  </si>
  <si>
    <t>Názov</t>
  </si>
  <si>
    <t>Potreby trhu práce</t>
  </si>
  <si>
    <t>Rozpis prognózy očakávaného počtu žiakov I. ročníka</t>
  </si>
  <si>
    <t>Návrh plánu školy resp. zriaďovateľa</t>
  </si>
  <si>
    <t xml:space="preserve">Dodatočná potreba </t>
  </si>
  <si>
    <t>Počet žiakov</t>
  </si>
  <si>
    <t>Stav k 28.02.</t>
  </si>
  <si>
    <t>Stav k 30.04.</t>
  </si>
  <si>
    <t>Stav k 31.05.</t>
  </si>
  <si>
    <t>Stav k  30.06.</t>
  </si>
  <si>
    <t>Stav k 30.11.</t>
  </si>
  <si>
    <t>i</t>
  </si>
  <si>
    <t>Kalendárny rok 2020</t>
  </si>
  <si>
    <t>Návrh OŠ VÚC pre rokovanie KR OVP</t>
  </si>
  <si>
    <t>Odporúčanie KR OVP</t>
  </si>
  <si>
    <t>Určené samosprávnym krajom</t>
  </si>
  <si>
    <t>Verifikovaná dodatočná potreba trhu práce</t>
  </si>
  <si>
    <t>z toho SDV</t>
  </si>
  <si>
    <t>Stav k 15.10.</t>
  </si>
  <si>
    <t>Stav k 15.11.</t>
  </si>
  <si>
    <t xml:space="preserve">Kód                 </t>
  </si>
  <si>
    <t>Prijímanie pre školský rok 2021/2022</t>
  </si>
  <si>
    <t>VÚC BA</t>
  </si>
  <si>
    <t>g</t>
  </si>
  <si>
    <t>h</t>
  </si>
  <si>
    <t>VÚC TT</t>
  </si>
  <si>
    <t>VÚC TN</t>
  </si>
  <si>
    <t>VÚC NR</t>
  </si>
  <si>
    <t>VÚC ZA</t>
  </si>
  <si>
    <t>VÚC BB</t>
  </si>
  <si>
    <t>VÚC PO</t>
  </si>
  <si>
    <t>VÚC KE</t>
  </si>
  <si>
    <t xml:space="preserve">S p o l u </t>
  </si>
  <si>
    <t>Kalendárny rok 2019</t>
  </si>
  <si>
    <t>x</t>
  </si>
  <si>
    <t>J</t>
  </si>
  <si>
    <t>M</t>
  </si>
  <si>
    <t>J + M</t>
  </si>
  <si>
    <t>H</t>
  </si>
  <si>
    <t>K</t>
  </si>
  <si>
    <t>H + K + M</t>
  </si>
  <si>
    <t>Q</t>
  </si>
  <si>
    <t>J,H,K,M,Q</t>
  </si>
  <si>
    <t>Gymnázium</t>
  </si>
  <si>
    <t>Stredná športová škola</t>
  </si>
  <si>
    <t>Stredná odborná škola</t>
  </si>
  <si>
    <t>Konzervatórium</t>
  </si>
  <si>
    <t>Škola umeleckého priemyslu</t>
  </si>
  <si>
    <t>Spolu</t>
  </si>
  <si>
    <t>Spolu vložené údaje (nezaradené do tabuľky)</t>
  </si>
  <si>
    <t>Celkom</t>
  </si>
  <si>
    <t>Rámcová prognóza novoprijatých žiakov SŠ pre školský rok 2021/2022</t>
  </si>
  <si>
    <t>0</t>
  </si>
  <si>
    <t xml:space="preserve"> SR</t>
  </si>
  <si>
    <t>Samosprávny kraj</t>
  </si>
  <si>
    <t>Dodatočná potreba TP</t>
  </si>
  <si>
    <t>Verifikovaná dodatočná potreba TP</t>
  </si>
  <si>
    <t>VUC BA</t>
  </si>
  <si>
    <t>VUC TT</t>
  </si>
  <si>
    <t>VUC NR</t>
  </si>
  <si>
    <t>VUC ZA</t>
  </si>
  <si>
    <t>VUC BB</t>
  </si>
  <si>
    <t>VUC PO</t>
  </si>
  <si>
    <t>VUC KE</t>
  </si>
  <si>
    <t>SR</t>
  </si>
  <si>
    <t>VuC TN</t>
  </si>
  <si>
    <t>Druh školy</t>
  </si>
  <si>
    <t>Stupeň dosiahnuteho vzdelania</t>
  </si>
  <si>
    <t>i - b</t>
  </si>
  <si>
    <t>i - d</t>
  </si>
  <si>
    <t>3152 H XX</t>
  </si>
  <si>
    <t>2683 H XX</t>
  </si>
  <si>
    <t>Tab. 01 Vývoj počtu žiakov v  procese určovania najvyššieho počtu žiakov I. ročníka pre školský rok 2020/2021 podľa skupín odborov vzdelávania za SR</t>
  </si>
  <si>
    <t>Tab. 02 Vývoj počtu žiakov v procese  určovania  najvyššieho počtu žiakov I. ročníka pre školský rok 2020 / 2021 podľa jednotlivých samosprávnych krajov a za SR</t>
  </si>
  <si>
    <t xml:space="preserve">Tab. 03  Vývoj počtu žiakov v procese  určovania  najvyššieho počtu žiakov I. ročníka pre školský rok 2020 / 2021 podľa druhu stredných škôl a stupňa dosiahnutého vzdelania </t>
  </si>
  <si>
    <t>Tab. 05 Vybrané odbory vzdelávania s najväčším presahom určeného počtu žiakov oproti rozpisu prognózy očakávaného počtu žiakov.</t>
  </si>
  <si>
    <t>Tab. 06 Vybrané odbory vzdelávania s najväčším nedostatkom určeného počtu žiakov oproti rozpisu prognózy očakávaného počtu žiakov.</t>
  </si>
  <si>
    <t>Tab. 07 Vybrané odbory vzdelávania s verifikovanou potrebou trhu práce väčšou ako 10 a s nulovým určením počtu žiakov pre školský rok 2020/2021.</t>
  </si>
  <si>
    <t>Tab. 04 Percentuálny podiel určeného najvyššieho počtu žiakov I. ročníka podľa druhu SŠ pre školský rok 2020/2021 za SR</t>
  </si>
  <si>
    <t>%</t>
  </si>
  <si>
    <t>Tab. 04a Percentuálny podiel určeného najvyššieho počtu žiakov I. ročníka podľa stupňa dosiahnuteho vzdelania pre školský rok 2020/2021 za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</si>
</sst>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i/>
      <sz val="11"/>
      <name val="Calibri"/>
      <family val="2"/>
      <scheme val="minor"/>
    </font>
    <font>
      <i/>
      <sz val="1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1"/>
      <color theme="3" tint="0.39997558519241921"/>
      <name val="Calibri"/>
      <family val="2"/>
      <charset val="238"/>
    </font>
    <font>
      <i/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1" fillId="0" borderId="0"/>
    <xf numFmtId="0" fontId="7" fillId="0" borderId="0"/>
    <xf numFmtId="0" fontId="6" fillId="0" borderId="0"/>
  </cellStyleXfs>
  <cellXfs count="561">
    <xf numFmtId="0" fontId="0" fillId="0" borderId="0" xfId="0"/>
    <xf numFmtId="0" fontId="7" fillId="2" borderId="2" xfId="4" applyFont="1" applyFill="1" applyBorder="1" applyAlignment="1">
      <alignment wrapText="1"/>
    </xf>
    <xf numFmtId="0" fontId="7" fillId="3" borderId="2" xfId="4" applyFont="1" applyFill="1" applyBorder="1" applyAlignment="1">
      <alignment wrapText="1"/>
    </xf>
    <xf numFmtId="0" fontId="0" fillId="0" borderId="0" xfId="0"/>
    <xf numFmtId="3" fontId="14" fillId="0" borderId="20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4" fillId="0" borderId="14" xfId="0" applyFont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47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3" borderId="3" xfId="4" applyFont="1" applyFill="1" applyBorder="1" applyAlignment="1">
      <alignment wrapText="1"/>
    </xf>
    <xf numFmtId="0" fontId="0" fillId="0" borderId="31" xfId="0" applyBorder="1"/>
    <xf numFmtId="0" fontId="0" fillId="0" borderId="54" xfId="0" applyBorder="1"/>
    <xf numFmtId="0" fontId="9" fillId="0" borderId="34" xfId="0" applyFont="1" applyBorder="1" applyAlignment="1">
      <alignment horizontal="center"/>
    </xf>
    <xf numFmtId="0" fontId="0" fillId="0" borderId="29" xfId="0" applyBorder="1"/>
    <xf numFmtId="0" fontId="9" fillId="0" borderId="39" xfId="0" applyFont="1" applyBorder="1"/>
    <xf numFmtId="0" fontId="0" fillId="0" borderId="39" xfId="0" applyBorder="1"/>
    <xf numFmtId="0" fontId="7" fillId="2" borderId="24" xfId="4" applyFont="1" applyFill="1" applyBorder="1" applyAlignment="1">
      <alignment horizontal="right" wrapText="1"/>
    </xf>
    <xf numFmtId="0" fontId="7" fillId="2" borderId="8" xfId="4" applyFont="1" applyFill="1" applyBorder="1" applyAlignment="1">
      <alignment horizontal="right" wrapText="1"/>
    </xf>
    <xf numFmtId="0" fontId="7" fillId="3" borderId="26" xfId="4" applyFont="1" applyFill="1" applyBorder="1" applyAlignment="1">
      <alignment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 wrapText="1"/>
    </xf>
    <xf numFmtId="15" fontId="15" fillId="5" borderId="60" xfId="0" applyNumberFormat="1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2" fontId="16" fillId="0" borderId="52" xfId="0" applyNumberFormat="1" applyFont="1" applyFill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0" fillId="0" borderId="13" xfId="0" applyBorder="1"/>
    <xf numFmtId="2" fontId="15" fillId="0" borderId="9" xfId="0" applyNumberFormat="1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Fill="1"/>
    <xf numFmtId="0" fontId="22" fillId="2" borderId="8" xfId="4" applyFont="1" applyFill="1" applyBorder="1" applyAlignment="1">
      <alignment horizontal="right" wrapText="1"/>
    </xf>
    <xf numFmtId="0" fontId="14" fillId="0" borderId="58" xfId="0" applyFont="1" applyFill="1" applyBorder="1" applyAlignment="1">
      <alignment horizontal="center" wrapText="1"/>
    </xf>
    <xf numFmtId="0" fontId="14" fillId="5" borderId="57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/>
    </xf>
    <xf numFmtId="0" fontId="15" fillId="5" borderId="59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3" fontId="0" fillId="2" borderId="2" xfId="0" applyNumberFormat="1" applyFill="1" applyBorder="1"/>
    <xf numFmtId="3" fontId="0" fillId="2" borderId="9" xfId="0" applyNumberFormat="1" applyFill="1" applyBorder="1"/>
    <xf numFmtId="3" fontId="0" fillId="2" borderId="24" xfId="0" applyNumberFormat="1" applyFill="1" applyBorder="1"/>
    <xf numFmtId="3" fontId="0" fillId="2" borderId="27" xfId="0" applyNumberFormat="1" applyFill="1" applyBorder="1"/>
    <xf numFmtId="3" fontId="0" fillId="2" borderId="25" xfId="0" applyNumberFormat="1" applyFill="1" applyBorder="1"/>
    <xf numFmtId="3" fontId="0" fillId="2" borderId="8" xfId="0" applyNumberFormat="1" applyFill="1" applyBorder="1"/>
    <xf numFmtId="3" fontId="0" fillId="0" borderId="0" xfId="0" applyNumberFormat="1" applyFill="1"/>
    <xf numFmtId="3" fontId="0" fillId="0" borderId="0" xfId="0" applyNumberFormat="1"/>
    <xf numFmtId="3" fontId="23" fillId="0" borderId="38" xfId="0" applyNumberFormat="1" applyFont="1" applyBorder="1"/>
    <xf numFmtId="3" fontId="21" fillId="2" borderId="24" xfId="0" applyNumberFormat="1" applyFont="1" applyFill="1" applyBorder="1"/>
    <xf numFmtId="3" fontId="21" fillId="2" borderId="27" xfId="0" applyNumberFormat="1" applyFont="1" applyFill="1" applyBorder="1"/>
    <xf numFmtId="3" fontId="21" fillId="2" borderId="25" xfId="0" applyNumberFormat="1" applyFont="1" applyFill="1" applyBorder="1"/>
    <xf numFmtId="3" fontId="21" fillId="2" borderId="50" xfId="0" applyNumberFormat="1" applyFont="1" applyFill="1" applyBorder="1"/>
    <xf numFmtId="3" fontId="21" fillId="2" borderId="37" xfId="0" applyNumberFormat="1" applyFont="1" applyFill="1" applyBorder="1"/>
    <xf numFmtId="3" fontId="21" fillId="2" borderId="17" xfId="0" applyNumberFormat="1" applyFont="1" applyFill="1" applyBorder="1"/>
    <xf numFmtId="3" fontId="21" fillId="2" borderId="41" xfId="0" applyNumberFormat="1" applyFont="1" applyFill="1" applyBorder="1"/>
    <xf numFmtId="3" fontId="17" fillId="2" borderId="19" xfId="0" applyNumberFormat="1" applyFont="1" applyFill="1" applyBorder="1"/>
    <xf numFmtId="3" fontId="17" fillId="2" borderId="20" xfId="0" applyNumberFormat="1" applyFont="1" applyFill="1" applyBorder="1"/>
    <xf numFmtId="3" fontId="17" fillId="2" borderId="18" xfId="0" applyNumberFormat="1" applyFont="1" applyFill="1" applyBorder="1"/>
    <xf numFmtId="3" fontId="17" fillId="2" borderId="22" xfId="0" applyNumberFormat="1" applyFont="1" applyFill="1" applyBorder="1"/>
    <xf numFmtId="3" fontId="17" fillId="2" borderId="26" xfId="0" applyNumberFormat="1" applyFont="1" applyFill="1" applyBorder="1"/>
    <xf numFmtId="3" fontId="17" fillId="2" borderId="21" xfId="0" applyNumberFormat="1" applyFont="1" applyFill="1" applyBorder="1"/>
    <xf numFmtId="3" fontId="18" fillId="0" borderId="0" xfId="0" applyNumberFormat="1" applyFont="1"/>
    <xf numFmtId="3" fontId="18" fillId="7" borderId="0" xfId="0" applyNumberFormat="1" applyFont="1" applyFill="1"/>
    <xf numFmtId="3" fontId="10" fillId="0" borderId="0" xfId="0" applyNumberFormat="1" applyFont="1"/>
    <xf numFmtId="3" fontId="5" fillId="0" borderId="0" xfId="0" applyNumberFormat="1" applyFont="1"/>
    <xf numFmtId="3" fontId="15" fillId="0" borderId="37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5" fillId="0" borderId="49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2" fillId="5" borderId="1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2" fillId="5" borderId="45" xfId="0" applyNumberFormat="1" applyFont="1" applyFill="1" applyBorder="1"/>
    <xf numFmtId="3" fontId="5" fillId="0" borderId="16" xfId="0" applyNumberFormat="1" applyFont="1" applyBorder="1"/>
    <xf numFmtId="3" fontId="0" fillId="0" borderId="16" xfId="0" applyNumberFormat="1" applyBorder="1"/>
    <xf numFmtId="3" fontId="2" fillId="0" borderId="6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3" fontId="2" fillId="0" borderId="8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5" borderId="64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5" borderId="4" xfId="0" applyNumberFormat="1" applyFont="1" applyFill="1" applyBorder="1"/>
    <xf numFmtId="3" fontId="2" fillId="0" borderId="24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/>
    <xf numFmtId="3" fontId="0" fillId="0" borderId="41" xfId="0" applyNumberFormat="1" applyBorder="1"/>
    <xf numFmtId="3" fontId="0" fillId="0" borderId="0" xfId="0" applyNumberFormat="1" applyBorder="1"/>
    <xf numFmtId="3" fontId="2" fillId="5" borderId="19" xfId="0" applyNumberFormat="1" applyFont="1" applyFill="1" applyBorder="1" applyAlignment="1">
      <alignment horizontal="center"/>
    </xf>
    <xf numFmtId="3" fontId="2" fillId="5" borderId="20" xfId="0" applyNumberFormat="1" applyFont="1" applyFill="1" applyBorder="1" applyAlignment="1">
      <alignment horizontal="center"/>
    </xf>
    <xf numFmtId="3" fontId="2" fillId="5" borderId="20" xfId="0" applyNumberFormat="1" applyFont="1" applyFill="1" applyBorder="1"/>
    <xf numFmtId="3" fontId="0" fillId="0" borderId="38" xfId="0" applyNumberFormat="1" applyBorder="1"/>
    <xf numFmtId="3" fontId="2" fillId="5" borderId="34" xfId="0" applyNumberFormat="1" applyFont="1" applyFill="1" applyBorder="1" applyAlignment="1">
      <alignment horizontal="center"/>
    </xf>
    <xf numFmtId="3" fontId="2" fillId="5" borderId="46" xfId="0" applyNumberFormat="1" applyFont="1" applyFill="1" applyBorder="1" applyAlignment="1">
      <alignment horizontal="center"/>
    </xf>
    <xf numFmtId="3" fontId="2" fillId="5" borderId="46" xfId="0" applyNumberFormat="1" applyFont="1" applyFill="1" applyBorder="1"/>
    <xf numFmtId="3" fontId="2" fillId="6" borderId="14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center"/>
    </xf>
    <xf numFmtId="3" fontId="2" fillId="6" borderId="45" xfId="0" applyNumberFormat="1" applyFont="1" applyFill="1" applyBorder="1"/>
    <xf numFmtId="3" fontId="18" fillId="2" borderId="20" xfId="0" applyNumberFormat="1" applyFont="1" applyFill="1" applyBorder="1"/>
    <xf numFmtId="1" fontId="9" fillId="3" borderId="2" xfId="0" applyNumberFormat="1" applyFont="1" applyFill="1" applyBorder="1" applyProtection="1"/>
    <xf numFmtId="1" fontId="2" fillId="2" borderId="2" xfId="0" applyNumberFormat="1" applyFont="1" applyFill="1" applyBorder="1" applyProtection="1"/>
    <xf numFmtId="1" fontId="25" fillId="4" borderId="2" xfId="0" applyNumberFormat="1" applyFont="1" applyFill="1" applyBorder="1" applyProtection="1"/>
    <xf numFmtId="1" fontId="16" fillId="0" borderId="45" xfId="0" applyNumberFormat="1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5" fillId="3" borderId="2" xfId="0" applyNumberFormat="1" applyFont="1" applyFill="1" applyBorder="1" applyProtection="1"/>
    <xf numFmtId="1" fontId="0" fillId="0" borderId="0" xfId="0" applyNumberFormat="1"/>
    <xf numFmtId="1" fontId="21" fillId="2" borderId="27" xfId="0" applyNumberFormat="1" applyFont="1" applyFill="1" applyBorder="1"/>
    <xf numFmtId="1" fontId="17" fillId="2" borderId="20" xfId="0" applyNumberFormat="1" applyFont="1" applyFill="1" applyBorder="1"/>
    <xf numFmtId="1" fontId="18" fillId="0" borderId="0" xfId="0" applyNumberFormat="1" applyFont="1"/>
    <xf numFmtId="1" fontId="10" fillId="0" borderId="0" xfId="0" applyNumberFormat="1" applyFont="1"/>
    <xf numFmtId="1" fontId="2" fillId="5" borderId="45" xfId="0" applyNumberFormat="1" applyFont="1" applyFill="1" applyBorder="1"/>
    <xf numFmtId="1" fontId="2" fillId="0" borderId="6" xfId="0" applyNumberFormat="1" applyFont="1" applyFill="1" applyBorder="1"/>
    <xf numFmtId="1" fontId="2" fillId="0" borderId="2" xfId="0" applyNumberFormat="1" applyFont="1" applyFill="1" applyBorder="1"/>
    <xf numFmtId="1" fontId="2" fillId="5" borderId="4" xfId="0" applyNumberFormat="1" applyFont="1" applyFill="1" applyBorder="1"/>
    <xf numFmtId="1" fontId="2" fillId="0" borderId="27" xfId="0" applyNumberFormat="1" applyFont="1" applyFill="1" applyBorder="1"/>
    <xf numFmtId="1" fontId="2" fillId="5" borderId="20" xfId="0" applyNumberFormat="1" applyFont="1" applyFill="1" applyBorder="1"/>
    <xf numFmtId="1" fontId="2" fillId="5" borderId="46" xfId="0" applyNumberFormat="1" applyFont="1" applyFill="1" applyBorder="1"/>
    <xf numFmtId="1" fontId="2" fillId="6" borderId="45" xfId="0" applyNumberFormat="1" applyFont="1" applyFill="1" applyBorder="1"/>
    <xf numFmtId="0" fontId="9" fillId="3" borderId="2" xfId="0" applyFont="1" applyFill="1" applyBorder="1" applyProtection="1"/>
    <xf numFmtId="0" fontId="2" fillId="2" borderId="2" xfId="0" applyFont="1" applyFill="1" applyBorder="1" applyProtection="1"/>
    <xf numFmtId="0" fontId="7" fillId="2" borderId="27" xfId="4" applyFont="1" applyFill="1" applyBorder="1" applyAlignment="1">
      <alignment horizontal="left"/>
    </xf>
    <xf numFmtId="0" fontId="0" fillId="8" borderId="0" xfId="0" applyFill="1"/>
    <xf numFmtId="0" fontId="21" fillId="8" borderId="0" xfId="0" applyFont="1" applyFill="1"/>
    <xf numFmtId="0" fontId="17" fillId="8" borderId="0" xfId="0" applyFont="1" applyFill="1"/>
    <xf numFmtId="0" fontId="18" fillId="8" borderId="0" xfId="0" applyFont="1" applyFill="1"/>
    <xf numFmtId="1" fontId="0" fillId="8" borderId="0" xfId="0" applyNumberFormat="1" applyFill="1"/>
    <xf numFmtId="3" fontId="0" fillId="8" borderId="0" xfId="0" applyNumberFormat="1" applyFill="1"/>
    <xf numFmtId="1" fontId="23" fillId="8" borderId="0" xfId="0" applyNumberFormat="1" applyFont="1" applyFill="1"/>
    <xf numFmtId="3" fontId="24" fillId="8" borderId="0" xfId="0" applyNumberFormat="1" applyFont="1" applyFill="1" applyBorder="1"/>
    <xf numFmtId="3" fontId="3" fillId="2" borderId="8" xfId="0" applyNumberFormat="1" applyFont="1" applyFill="1" applyBorder="1"/>
    <xf numFmtId="3" fontId="0" fillId="2" borderId="6" xfId="0" applyNumberFormat="1" applyFill="1" applyBorder="1"/>
    <xf numFmtId="0" fontId="0" fillId="0" borderId="16" xfId="0" applyBorder="1"/>
    <xf numFmtId="0" fontId="0" fillId="8" borderId="38" xfId="0" applyFill="1" applyBorder="1"/>
    <xf numFmtId="0" fontId="0" fillId="8" borderId="13" xfId="0" applyFill="1" applyBorder="1" applyAlignment="1">
      <alignment horizontal="center"/>
    </xf>
    <xf numFmtId="3" fontId="16" fillId="8" borderId="5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/>
    <xf numFmtId="3" fontId="10" fillId="2" borderId="9" xfId="0" applyNumberFormat="1" applyFont="1" applyFill="1" applyBorder="1"/>
    <xf numFmtId="0" fontId="14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wrapText="1"/>
    </xf>
    <xf numFmtId="0" fontId="7" fillId="3" borderId="37" xfId="4" applyFont="1" applyFill="1" applyBorder="1" applyAlignment="1">
      <alignment wrapText="1"/>
    </xf>
    <xf numFmtId="0" fontId="7" fillId="3" borderId="8" xfId="4" applyFont="1" applyFill="1" applyBorder="1" applyAlignment="1">
      <alignment wrapText="1"/>
    </xf>
    <xf numFmtId="0" fontId="7" fillId="3" borderId="19" xfId="4" applyFont="1" applyFill="1" applyBorder="1" applyAlignment="1">
      <alignment wrapText="1"/>
    </xf>
    <xf numFmtId="0" fontId="0" fillId="8" borderId="0" xfId="0" applyFill="1" applyBorder="1"/>
    <xf numFmtId="3" fontId="2" fillId="2" borderId="2" xfId="0" applyNumberFormat="1" applyFont="1" applyFill="1" applyBorder="1" applyAlignment="1" applyProtection="1">
      <alignment horizontal="right"/>
    </xf>
    <xf numFmtId="0" fontId="25" fillId="4" borderId="2" xfId="0" applyFont="1" applyFill="1" applyBorder="1" applyProtection="1"/>
    <xf numFmtId="1" fontId="9" fillId="3" borderId="20" xfId="0" applyNumberFormat="1" applyFont="1" applyFill="1" applyBorder="1" applyProtection="1"/>
    <xf numFmtId="3" fontId="9" fillId="3" borderId="2" xfId="0" applyNumberFormat="1" applyFont="1" applyFill="1" applyBorder="1" applyProtection="1"/>
    <xf numFmtId="0" fontId="21" fillId="8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2" fontId="15" fillId="0" borderId="37" xfId="0" applyNumberFormat="1" applyFont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0" fontId="0" fillId="0" borderId="24" xfId="0" applyBorder="1"/>
    <xf numFmtId="3" fontId="0" fillId="0" borderId="27" xfId="0" applyNumberFormat="1" applyBorder="1"/>
    <xf numFmtId="3" fontId="0" fillId="0" borderId="37" xfId="0" applyNumberFormat="1" applyBorder="1"/>
    <xf numFmtId="0" fontId="0" fillId="0" borderId="27" xfId="0" applyBorder="1"/>
    <xf numFmtId="0" fontId="0" fillId="0" borderId="25" xfId="0" applyBorder="1"/>
    <xf numFmtId="0" fontId="0" fillId="0" borderId="8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2" xfId="0" applyBorder="1"/>
    <xf numFmtId="0" fontId="0" fillId="0" borderId="9" xfId="0" applyBorder="1"/>
    <xf numFmtId="0" fontId="0" fillId="0" borderId="19" xfId="0" applyBorder="1"/>
    <xf numFmtId="0" fontId="21" fillId="0" borderId="23" xfId="0" applyFont="1" applyBorder="1"/>
    <xf numFmtId="3" fontId="21" fillId="0" borderId="14" xfId="0" applyNumberFormat="1" applyFont="1" applyBorder="1"/>
    <xf numFmtId="3" fontId="21" fillId="0" borderId="45" xfId="0" applyNumberFormat="1" applyFont="1" applyBorder="1"/>
    <xf numFmtId="3" fontId="21" fillId="0" borderId="7" xfId="0" applyNumberFormat="1" applyFont="1" applyBorder="1"/>
    <xf numFmtId="3" fontId="16" fillId="0" borderId="7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2" fontId="15" fillId="0" borderId="0" xfId="0" applyNumberFormat="1" applyFont="1" applyBorder="1" applyAlignment="1">
      <alignment horizontal="left" vertical="center" wrapText="1"/>
    </xf>
    <xf numFmtId="0" fontId="18" fillId="5" borderId="23" xfId="0" applyFont="1" applyFill="1" applyBorder="1" applyAlignment="1">
      <alignment vertical="center" wrapText="1"/>
    </xf>
    <xf numFmtId="0" fontId="18" fillId="5" borderId="36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8" fillId="5" borderId="39" xfId="0" applyFont="1" applyFill="1" applyBorder="1" applyAlignment="1">
      <alignment vertical="center" wrapText="1"/>
    </xf>
    <xf numFmtId="0" fontId="20" fillId="5" borderId="36" xfId="0" applyFont="1" applyFill="1" applyBorder="1" applyAlignment="1">
      <alignment vertical="center"/>
    </xf>
    <xf numFmtId="0" fontId="20" fillId="5" borderId="31" xfId="0" applyFont="1" applyFill="1" applyBorder="1" applyAlignment="1">
      <alignment vertical="center"/>
    </xf>
    <xf numFmtId="0" fontId="20" fillId="5" borderId="39" xfId="0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0" fillId="6" borderId="23" xfId="0" applyFont="1" applyFill="1" applyBorder="1" applyAlignment="1">
      <alignment vertical="center"/>
    </xf>
    <xf numFmtId="0" fontId="20" fillId="5" borderId="2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3" fontId="16" fillId="0" borderId="33" xfId="0" applyNumberFormat="1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2" fillId="2" borderId="27" xfId="0" applyNumberFormat="1" applyFont="1" applyFill="1" applyBorder="1" applyAlignment="1" applyProtection="1">
      <alignment horizontal="right"/>
    </xf>
    <xf numFmtId="3" fontId="30" fillId="2" borderId="27" xfId="0" applyNumberFormat="1" applyFont="1" applyFill="1" applyBorder="1" applyAlignment="1" applyProtection="1">
      <alignment horizontal="right"/>
    </xf>
    <xf numFmtId="3" fontId="30" fillId="2" borderId="25" xfId="0" applyNumberFormat="1" applyFont="1" applyFill="1" applyBorder="1" applyAlignment="1" applyProtection="1">
      <alignment horizontal="right"/>
    </xf>
    <xf numFmtId="3" fontId="30" fillId="2" borderId="2" xfId="0" applyNumberFormat="1" applyFont="1" applyFill="1" applyBorder="1" applyAlignment="1" applyProtection="1">
      <alignment horizontal="right"/>
    </xf>
    <xf numFmtId="3" fontId="30" fillId="2" borderId="9" xfId="0" applyNumberFormat="1" applyFont="1" applyFill="1" applyBorder="1" applyAlignment="1" applyProtection="1">
      <alignment horizontal="right"/>
    </xf>
    <xf numFmtId="3" fontId="21" fillId="2" borderId="2" xfId="0" applyNumberFormat="1" applyFont="1" applyFill="1" applyBorder="1" applyAlignment="1" applyProtection="1">
      <alignment horizontal="right"/>
    </xf>
    <xf numFmtId="3" fontId="32" fillId="2" borderId="2" xfId="0" applyNumberFormat="1" applyFont="1" applyFill="1" applyBorder="1" applyAlignment="1" applyProtection="1">
      <alignment horizontal="right"/>
    </xf>
    <xf numFmtId="3" fontId="32" fillId="2" borderId="9" xfId="0" applyNumberFormat="1" applyFont="1" applyFill="1" applyBorder="1" applyAlignment="1" applyProtection="1">
      <alignment horizontal="right"/>
    </xf>
    <xf numFmtId="3" fontId="32" fillId="4" borderId="2" xfId="0" applyNumberFormat="1" applyFont="1" applyFill="1" applyBorder="1" applyAlignment="1" applyProtection="1">
      <alignment horizontal="right"/>
    </xf>
    <xf numFmtId="3" fontId="32" fillId="4" borderId="9" xfId="0" applyNumberFormat="1" applyFont="1" applyFill="1" applyBorder="1" applyAlignment="1" applyProtection="1">
      <alignment horizontal="right"/>
    </xf>
    <xf numFmtId="3" fontId="30" fillId="4" borderId="2" xfId="0" applyNumberFormat="1" applyFont="1" applyFill="1" applyBorder="1" applyAlignment="1" applyProtection="1">
      <alignment horizontal="right"/>
    </xf>
    <xf numFmtId="3" fontId="30" fillId="4" borderId="9" xfId="0" applyNumberFormat="1" applyFont="1" applyFill="1" applyBorder="1" applyAlignment="1" applyProtection="1">
      <alignment horizontal="right"/>
    </xf>
    <xf numFmtId="3" fontId="31" fillId="4" borderId="2" xfId="0" applyNumberFormat="1" applyFont="1" applyFill="1" applyBorder="1" applyAlignment="1" applyProtection="1">
      <alignment horizontal="right"/>
    </xf>
    <xf numFmtId="3" fontId="31" fillId="4" borderId="9" xfId="0" applyNumberFormat="1" applyFont="1" applyFill="1" applyBorder="1" applyAlignment="1" applyProtection="1">
      <alignment horizontal="right"/>
    </xf>
    <xf numFmtId="3" fontId="33" fillId="4" borderId="2" xfId="0" applyNumberFormat="1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right"/>
    </xf>
    <xf numFmtId="3" fontId="25" fillId="3" borderId="2" xfId="0" applyNumberFormat="1" applyFont="1" applyFill="1" applyBorder="1" applyAlignment="1" applyProtection="1">
      <alignment horizontal="right"/>
    </xf>
    <xf numFmtId="3" fontId="25" fillId="3" borderId="9" xfId="0" applyNumberFormat="1" applyFont="1" applyFill="1" applyBorder="1" applyAlignment="1" applyProtection="1">
      <alignment horizontal="right"/>
    </xf>
    <xf numFmtId="3" fontId="0" fillId="3" borderId="8" xfId="0" applyNumberFormat="1" applyFont="1" applyFill="1" applyBorder="1"/>
    <xf numFmtId="3" fontId="0" fillId="3" borderId="2" xfId="0" applyNumberFormat="1" applyFont="1" applyFill="1" applyBorder="1"/>
    <xf numFmtId="3" fontId="9" fillId="3" borderId="9" xfId="0" applyNumberFormat="1" applyFont="1" applyFill="1" applyBorder="1" applyAlignment="1" applyProtection="1">
      <alignment horizontal="right"/>
    </xf>
    <xf numFmtId="3" fontId="0" fillId="3" borderId="2" xfId="0" applyNumberFormat="1" applyFont="1" applyFill="1" applyBorder="1" applyAlignment="1" applyProtection="1">
      <alignment horizontal="right"/>
    </xf>
    <xf numFmtId="3" fontId="0" fillId="3" borderId="9" xfId="0" applyNumberFormat="1" applyFont="1" applyFill="1" applyBorder="1" applyAlignment="1" applyProtection="1">
      <alignment horizontal="right"/>
    </xf>
    <xf numFmtId="3" fontId="36" fillId="3" borderId="2" xfId="0" applyNumberFormat="1" applyFont="1" applyFill="1" applyBorder="1" applyAlignment="1" applyProtection="1">
      <alignment horizontal="right"/>
    </xf>
    <xf numFmtId="3" fontId="36" fillId="3" borderId="9" xfId="0" applyNumberFormat="1" applyFont="1" applyFill="1" applyBorder="1" applyAlignment="1" applyProtection="1">
      <alignment horizontal="right"/>
    </xf>
    <xf numFmtId="3" fontId="26" fillId="3" borderId="2" xfId="0" applyNumberFormat="1" applyFont="1" applyFill="1" applyBorder="1" applyAlignment="1" applyProtection="1">
      <alignment horizontal="right"/>
    </xf>
    <xf numFmtId="3" fontId="26" fillId="3" borderId="9" xfId="0" applyNumberFormat="1" applyFont="1" applyFill="1" applyBorder="1" applyAlignment="1" applyProtection="1">
      <alignment horizontal="right"/>
    </xf>
    <xf numFmtId="3" fontId="5" fillId="3" borderId="2" xfId="0" applyNumberFormat="1" applyFont="1" applyFill="1" applyBorder="1" applyAlignment="1" applyProtection="1">
      <alignment horizontal="right"/>
    </xf>
    <xf numFmtId="3" fontId="0" fillId="3" borderId="20" xfId="0" applyNumberFormat="1" applyFont="1" applyFill="1" applyBorder="1" applyAlignment="1" applyProtection="1">
      <alignment horizontal="right"/>
    </xf>
    <xf numFmtId="3" fontId="26" fillId="3" borderId="20" xfId="0" applyNumberFormat="1" applyFont="1" applyFill="1" applyBorder="1" applyAlignment="1" applyProtection="1">
      <alignment horizontal="right"/>
    </xf>
    <xf numFmtId="3" fontId="26" fillId="3" borderId="18" xfId="0" applyNumberFormat="1" applyFont="1" applyFill="1" applyBorder="1" applyAlignment="1" applyProtection="1">
      <alignment horizontal="right"/>
    </xf>
    <xf numFmtId="0" fontId="26" fillId="0" borderId="0" xfId="0" applyFont="1"/>
    <xf numFmtId="0" fontId="9" fillId="8" borderId="0" xfId="0" applyFont="1" applyFill="1"/>
    <xf numFmtId="3" fontId="9" fillId="2" borderId="24" xfId="0" applyNumberFormat="1" applyFont="1" applyFill="1" applyBorder="1"/>
    <xf numFmtId="3" fontId="9" fillId="2" borderId="25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8" xfId="0" applyNumberFormat="1" applyFont="1" applyFill="1" applyBorder="1"/>
    <xf numFmtId="3" fontId="9" fillId="3" borderId="9" xfId="0" applyNumberFormat="1" applyFont="1" applyFill="1" applyBorder="1"/>
    <xf numFmtId="3" fontId="9" fillId="4" borderId="9" xfId="0" applyNumberFormat="1" applyFont="1" applyFill="1" applyBorder="1"/>
    <xf numFmtId="3" fontId="9" fillId="3" borderId="12" xfId="0" applyNumberFormat="1" applyFont="1" applyFill="1" applyBorder="1"/>
    <xf numFmtId="3" fontId="2" fillId="2" borderId="14" xfId="0" applyNumberFormat="1" applyFont="1" applyFill="1" applyBorder="1" applyAlignment="1">
      <alignment vertical="center"/>
    </xf>
    <xf numFmtId="0" fontId="2" fillId="8" borderId="0" xfId="0" applyFont="1" applyFill="1"/>
    <xf numFmtId="3" fontId="9" fillId="0" borderId="0" xfId="0" applyNumberFormat="1" applyFont="1"/>
    <xf numFmtId="0" fontId="9" fillId="0" borderId="0" xfId="0" applyFont="1"/>
    <xf numFmtId="0" fontId="9" fillId="8" borderId="0" xfId="0" applyFont="1" applyFill="1" applyBorder="1"/>
    <xf numFmtId="3" fontId="9" fillId="4" borderId="8" xfId="0" applyNumberFormat="1" applyFont="1" applyFill="1" applyBorder="1"/>
    <xf numFmtId="3" fontId="2" fillId="2" borderId="7" xfId="0" applyNumberFormat="1" applyFont="1" applyFill="1" applyBorder="1" applyAlignment="1">
      <alignment vertical="center"/>
    </xf>
    <xf numFmtId="0" fontId="2" fillId="8" borderId="13" xfId="0" applyFont="1" applyFill="1" applyBorder="1" applyAlignment="1">
      <alignment horizontal="center"/>
    </xf>
    <xf numFmtId="0" fontId="9" fillId="3" borderId="20" xfId="0" applyFont="1" applyFill="1" applyBorder="1" applyProtection="1"/>
    <xf numFmtId="3" fontId="2" fillId="0" borderId="0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0" borderId="49" xfId="0" applyNumberFormat="1" applyBorder="1"/>
    <xf numFmtId="0" fontId="0" fillId="0" borderId="4" xfId="0" applyBorder="1"/>
    <xf numFmtId="0" fontId="0" fillId="0" borderId="12" xfId="0" applyBorder="1"/>
    <xf numFmtId="3" fontId="0" fillId="2" borderId="64" xfId="0" applyNumberFormat="1" applyFill="1" applyBorder="1"/>
    <xf numFmtId="3" fontId="0" fillId="2" borderId="12" xfId="0" applyNumberFormat="1" applyFill="1" applyBorder="1"/>
    <xf numFmtId="3" fontId="21" fillId="2" borderId="14" xfId="0" applyNumberFormat="1" applyFont="1" applyFill="1" applyBorder="1"/>
    <xf numFmtId="3" fontId="21" fillId="2" borderId="7" xfId="0" applyNumberFormat="1" applyFont="1" applyFill="1" applyBorder="1"/>
    <xf numFmtId="0" fontId="7" fillId="2" borderId="64" xfId="4" applyFont="1" applyFill="1" applyBorder="1" applyAlignment="1">
      <alignment horizontal="right" wrapText="1"/>
    </xf>
    <xf numFmtId="0" fontId="7" fillId="2" borderId="4" xfId="4" applyFont="1" applyFill="1" applyBorder="1" applyAlignment="1">
      <alignment wrapText="1"/>
    </xf>
    <xf numFmtId="3" fontId="0" fillId="2" borderId="4" xfId="0" applyNumberFormat="1" applyFill="1" applyBorder="1"/>
    <xf numFmtId="3" fontId="21" fillId="2" borderId="45" xfId="0" applyNumberFormat="1" applyFont="1" applyFill="1" applyBorder="1"/>
    <xf numFmtId="3" fontId="14" fillId="8" borderId="0" xfId="0" applyNumberFormat="1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2" xfId="0" applyBorder="1"/>
    <xf numFmtId="0" fontId="21" fillId="5" borderId="46" xfId="0" applyFont="1" applyFill="1" applyBorder="1" applyAlignment="1">
      <alignment horizontal="center"/>
    </xf>
    <xf numFmtId="0" fontId="21" fillId="5" borderId="46" xfId="0" applyFont="1" applyFill="1" applyBorder="1"/>
    <xf numFmtId="0" fontId="21" fillId="5" borderId="45" xfId="0" applyFont="1" applyFill="1" applyBorder="1" applyAlignment="1">
      <alignment horizontal="center"/>
    </xf>
    <xf numFmtId="0" fontId="21" fillId="5" borderId="45" xfId="0" applyFont="1" applyFill="1" applyBorder="1"/>
    <xf numFmtId="0" fontId="21" fillId="5" borderId="7" xfId="0" applyFont="1" applyFill="1" applyBorder="1"/>
    <xf numFmtId="0" fontId="21" fillId="5" borderId="5" xfId="0" applyFont="1" applyFill="1" applyBorder="1" applyAlignment="1">
      <alignment horizontal="center"/>
    </xf>
    <xf numFmtId="0" fontId="21" fillId="5" borderId="5" xfId="0" applyFont="1" applyFill="1" applyBorder="1"/>
    <xf numFmtId="0" fontId="21" fillId="5" borderId="73" xfId="0" applyFont="1" applyFill="1" applyBorder="1"/>
    <xf numFmtId="0" fontId="21" fillId="5" borderId="7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5" borderId="60" xfId="0" applyFont="1" applyFill="1" applyBorder="1" applyAlignment="1">
      <alignment horizontal="center"/>
    </xf>
    <xf numFmtId="15" fontId="15" fillId="5" borderId="51" xfId="0" applyNumberFormat="1" applyFont="1" applyFill="1" applyBorder="1" applyAlignment="1">
      <alignment horizontal="center"/>
    </xf>
    <xf numFmtId="0" fontId="14" fillId="6" borderId="69" xfId="0" applyFont="1" applyFill="1" applyBorder="1" applyAlignment="1">
      <alignment horizontal="center"/>
    </xf>
    <xf numFmtId="0" fontId="5" fillId="0" borderId="0" xfId="0" applyFont="1"/>
    <xf numFmtId="0" fontId="44" fillId="0" borderId="0" xfId="0" applyFont="1" applyAlignment="1">
      <alignment horizontal="left" indent="5"/>
    </xf>
    <xf numFmtId="2" fontId="0" fillId="0" borderId="0" xfId="0" applyNumberFormat="1"/>
    <xf numFmtId="2" fontId="0" fillId="0" borderId="0" xfId="0" applyNumberFormat="1" applyBorder="1"/>
    <xf numFmtId="0" fontId="45" fillId="0" borderId="55" xfId="0" applyFont="1" applyFill="1" applyBorder="1" applyAlignment="1">
      <alignment vertical="center" wrapText="1"/>
    </xf>
    <xf numFmtId="0" fontId="0" fillId="0" borderId="50" xfId="0" applyFont="1" applyFill="1" applyBorder="1"/>
    <xf numFmtId="2" fontId="0" fillId="0" borderId="25" xfId="0" applyNumberFormat="1" applyFont="1" applyFill="1" applyBorder="1"/>
    <xf numFmtId="0" fontId="45" fillId="0" borderId="56" xfId="0" applyFont="1" applyFill="1" applyBorder="1" applyAlignment="1">
      <alignment vertical="center" wrapText="1"/>
    </xf>
    <xf numFmtId="0" fontId="0" fillId="0" borderId="10" xfId="0" applyFont="1" applyFill="1" applyBorder="1"/>
    <xf numFmtId="2" fontId="0" fillId="0" borderId="9" xfId="0" applyNumberFormat="1" applyFont="1" applyFill="1" applyBorder="1"/>
    <xf numFmtId="0" fontId="46" fillId="0" borderId="56" xfId="0" applyFont="1" applyFill="1" applyBorder="1" applyAlignment="1">
      <alignment vertical="center"/>
    </xf>
    <xf numFmtId="0" fontId="46" fillId="0" borderId="57" xfId="0" applyFont="1" applyFill="1" applyBorder="1" applyAlignment="1">
      <alignment horizontal="left" vertical="center"/>
    </xf>
    <xf numFmtId="0" fontId="0" fillId="0" borderId="28" xfId="0" applyFont="1" applyFill="1" applyBorder="1"/>
    <xf numFmtId="2" fontId="0" fillId="0" borderId="12" xfId="0" applyNumberFormat="1" applyFont="1" applyFill="1" applyBorder="1"/>
    <xf numFmtId="0" fontId="20" fillId="0" borderId="51" xfId="0" applyFont="1" applyFill="1" applyBorder="1" applyAlignment="1">
      <alignment vertical="center"/>
    </xf>
    <xf numFmtId="0" fontId="21" fillId="0" borderId="70" xfId="0" applyFont="1" applyFill="1" applyBorder="1"/>
    <xf numFmtId="2" fontId="0" fillId="0" borderId="7" xfId="0" applyNumberFormat="1" applyFill="1" applyBorder="1"/>
    <xf numFmtId="2" fontId="0" fillId="0" borderId="25" xfId="0" applyNumberFormat="1" applyBorder="1"/>
    <xf numFmtId="2" fontId="0" fillId="0" borderId="9" xfId="0" applyNumberFormat="1" applyBorder="1"/>
    <xf numFmtId="0" fontId="14" fillId="0" borderId="55" xfId="0" applyFont="1" applyFill="1" applyBorder="1" applyAlignment="1">
      <alignment horizontal="center" wrapText="1"/>
    </xf>
    <xf numFmtId="0" fontId="14" fillId="0" borderId="59" xfId="0" applyFont="1" applyFill="1" applyBorder="1" applyAlignment="1">
      <alignment horizontal="center"/>
    </xf>
    <xf numFmtId="1" fontId="0" fillId="0" borderId="50" xfId="0" applyNumberFormat="1" applyFont="1" applyBorder="1"/>
    <xf numFmtId="0" fontId="0" fillId="0" borderId="10" xfId="0" applyFont="1" applyBorder="1"/>
    <xf numFmtId="1" fontId="0" fillId="0" borderId="10" xfId="0" applyNumberFormat="1" applyFont="1" applyBorder="1"/>
    <xf numFmtId="1" fontId="21" fillId="0" borderId="22" xfId="0" applyNumberFormat="1" applyFont="1" applyBorder="1"/>
    <xf numFmtId="2" fontId="21" fillId="0" borderId="18" xfId="0" applyNumberFormat="1" applyFont="1" applyBorder="1"/>
    <xf numFmtId="3" fontId="9" fillId="3" borderId="2" xfId="0" applyNumberFormat="1" applyFont="1" applyFill="1" applyBorder="1"/>
    <xf numFmtId="3" fontId="0" fillId="3" borderId="24" xfId="0" applyNumberFormat="1" applyFont="1" applyFill="1" applyBorder="1"/>
    <xf numFmtId="3" fontId="0" fillId="3" borderId="27" xfId="0" applyNumberFormat="1" applyFont="1" applyFill="1" applyBorder="1"/>
    <xf numFmtId="3" fontId="0" fillId="3" borderId="25" xfId="0" applyNumberFormat="1" applyFont="1" applyFill="1" applyBorder="1"/>
    <xf numFmtId="3" fontId="0" fillId="3" borderId="9" xfId="0" applyNumberFormat="1" applyFont="1" applyFill="1" applyBorder="1"/>
    <xf numFmtId="3" fontId="0" fillId="3" borderId="19" xfId="0" applyNumberFormat="1" applyFont="1" applyFill="1" applyBorder="1"/>
    <xf numFmtId="3" fontId="0" fillId="3" borderId="20" xfId="0" applyNumberFormat="1" applyFont="1" applyFill="1" applyBorder="1"/>
    <xf numFmtId="3" fontId="0" fillId="3" borderId="18" xfId="0" applyNumberFormat="1" applyFont="1" applyFill="1" applyBorder="1"/>
    <xf numFmtId="3" fontId="9" fillId="3" borderId="64" xfId="0" applyNumberFormat="1" applyFont="1" applyFill="1" applyBorder="1"/>
    <xf numFmtId="0" fontId="9" fillId="0" borderId="0" xfId="0" applyFont="1" applyFill="1"/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2" fontId="15" fillId="0" borderId="50" xfId="0" applyNumberFormat="1" applyFont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3" fontId="15" fillId="0" borderId="52" xfId="0" applyNumberFormat="1" applyFont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center" vertical="center" wrapText="1"/>
    </xf>
    <xf numFmtId="3" fontId="15" fillId="0" borderId="50" xfId="0" applyNumberFormat="1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right"/>
    </xf>
    <xf numFmtId="0" fontId="17" fillId="2" borderId="17" xfId="0" applyFont="1" applyFill="1" applyBorder="1" applyAlignment="1">
      <alignment horizontal="right"/>
    </xf>
    <xf numFmtId="0" fontId="17" fillId="2" borderId="62" xfId="0" applyFont="1" applyFill="1" applyBorder="1" applyAlignment="1">
      <alignment horizontal="right"/>
    </xf>
    <xf numFmtId="0" fontId="17" fillId="2" borderId="21" xfId="0" applyFont="1" applyFill="1" applyBorder="1" applyAlignment="1">
      <alignment horizontal="right"/>
    </xf>
    <xf numFmtId="0" fontId="18" fillId="7" borderId="41" xfId="0" applyFont="1" applyFill="1" applyBorder="1" applyAlignment="1">
      <alignment horizontal="right"/>
    </xf>
    <xf numFmtId="0" fontId="18" fillId="5" borderId="23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7" fillId="2" borderId="14" xfId="4" applyFont="1" applyFill="1" applyBorder="1" applyAlignment="1">
      <alignment horizontal="right" wrapText="1"/>
    </xf>
    <xf numFmtId="0" fontId="27" fillId="2" borderId="45" xfId="4" applyFont="1" applyFill="1" applyBorder="1" applyAlignment="1">
      <alignment horizontal="right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2" fontId="15" fillId="0" borderId="68" xfId="0" applyNumberFormat="1" applyFont="1" applyBorder="1" applyAlignment="1">
      <alignment horizontal="center" vertical="center" wrapText="1"/>
    </xf>
    <xf numFmtId="2" fontId="15" fillId="0" borderId="67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71" xfId="0" applyNumberFormat="1" applyFont="1" applyBorder="1" applyAlignment="1">
      <alignment horizontal="center" vertical="center" wrapText="1"/>
    </xf>
    <xf numFmtId="2" fontId="15" fillId="0" borderId="31" xfId="0" applyNumberFormat="1" applyFont="1" applyBorder="1" applyAlignment="1">
      <alignment horizontal="center" vertical="center" wrapText="1"/>
    </xf>
    <xf numFmtId="2" fontId="15" fillId="0" borderId="54" xfId="0" applyNumberFormat="1" applyFont="1" applyBorder="1" applyAlignment="1">
      <alignment horizontal="center" vertical="center" wrapText="1"/>
    </xf>
    <xf numFmtId="2" fontId="15" fillId="0" borderId="74" xfId="0" applyNumberFormat="1" applyFont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2" borderId="24" xfId="4" applyFont="1" applyFill="1" applyBorder="1" applyAlignment="1" applyProtection="1">
      <alignment horizontal="right" wrapText="1"/>
    </xf>
    <xf numFmtId="0" fontId="7" fillId="2" borderId="27" xfId="4" applyFont="1" applyFill="1" applyBorder="1" applyAlignment="1" applyProtection="1">
      <alignment horizontal="left"/>
    </xf>
    <xf numFmtId="0" fontId="7" fillId="2" borderId="27" xfId="4" applyFont="1" applyFill="1" applyBorder="1" applyAlignment="1" applyProtection="1">
      <alignment wrapText="1"/>
    </xf>
    <xf numFmtId="0" fontId="7" fillId="2" borderId="37" xfId="4" applyFont="1" applyFill="1" applyBorder="1" applyAlignment="1" applyProtection="1">
      <alignment wrapText="1"/>
    </xf>
    <xf numFmtId="1" fontId="34" fillId="2" borderId="24" xfId="4" applyNumberFormat="1" applyFont="1" applyFill="1" applyBorder="1" applyProtection="1"/>
    <xf numFmtId="1" fontId="34" fillId="2" borderId="27" xfId="4" applyNumberFormat="1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1" fontId="7" fillId="2" borderId="17" xfId="4" applyNumberFormat="1" applyFont="1" applyFill="1" applyBorder="1" applyAlignment="1" applyProtection="1">
      <alignment wrapText="1"/>
    </xf>
    <xf numFmtId="1" fontId="34" fillId="2" borderId="8" xfId="4" applyNumberFormat="1" applyFont="1" applyFill="1" applyBorder="1" applyProtection="1"/>
    <xf numFmtId="1" fontId="34" fillId="2" borderId="2" xfId="4" applyNumberFormat="1" applyFont="1" applyFill="1" applyBorder="1" applyProtection="1"/>
    <xf numFmtId="1" fontId="11" fillId="2" borderId="61" xfId="4" applyNumberFormat="1" applyFill="1" applyBorder="1" applyProtection="1"/>
    <xf numFmtId="1" fontId="0" fillId="2" borderId="61" xfId="0" applyNumberFormat="1" applyFill="1" applyBorder="1" applyProtection="1"/>
    <xf numFmtId="3" fontId="0" fillId="2" borderId="61" xfId="0" applyNumberFormat="1" applyFill="1" applyBorder="1" applyProtection="1"/>
    <xf numFmtId="3" fontId="21" fillId="2" borderId="24" xfId="0" applyNumberFormat="1" applyFont="1" applyFill="1" applyBorder="1" applyProtection="1"/>
    <xf numFmtId="3" fontId="21" fillId="2" borderId="27" xfId="0" applyNumberFormat="1" applyFont="1" applyFill="1" applyBorder="1" applyProtection="1"/>
    <xf numFmtId="0" fontId="7" fillId="2" borderId="8" xfId="4" applyFont="1" applyFill="1" applyBorder="1" applyAlignment="1" applyProtection="1">
      <alignment horizontal="right" wrapText="1"/>
    </xf>
    <xf numFmtId="0" fontId="7" fillId="2" borderId="2" xfId="4" applyFont="1" applyFill="1" applyBorder="1" applyAlignment="1" applyProtection="1">
      <alignment wrapText="1"/>
    </xf>
    <xf numFmtId="0" fontId="7" fillId="2" borderId="3" xfId="4" applyFont="1" applyFill="1" applyBorder="1" applyAlignment="1" applyProtection="1">
      <alignment wrapText="1"/>
    </xf>
    <xf numFmtId="1" fontId="7" fillId="2" borderId="61" xfId="4" applyNumberFormat="1" applyFont="1" applyFill="1" applyBorder="1" applyAlignment="1" applyProtection="1">
      <alignment wrapText="1"/>
    </xf>
    <xf numFmtId="3" fontId="21" fillId="2" borderId="8" xfId="0" applyNumberFormat="1" applyFont="1" applyFill="1" applyBorder="1" applyProtection="1"/>
    <xf numFmtId="3" fontId="21" fillId="2" borderId="2" xfId="0" applyNumberFormat="1" applyFont="1" applyFill="1" applyBorder="1" applyProtection="1"/>
    <xf numFmtId="0" fontId="7" fillId="3" borderId="8" xfId="4" applyFont="1" applyFill="1" applyBorder="1" applyAlignment="1" applyProtection="1">
      <alignment horizontal="right" wrapText="1"/>
    </xf>
    <xf numFmtId="0" fontId="7" fillId="3" borderId="2" xfId="4" applyFont="1" applyFill="1" applyBorder="1" applyAlignment="1" applyProtection="1">
      <alignment wrapText="1"/>
    </xf>
    <xf numFmtId="0" fontId="7" fillId="3" borderId="3" xfId="4" applyFont="1" applyFill="1" applyBorder="1" applyAlignment="1" applyProtection="1">
      <alignment wrapText="1"/>
    </xf>
    <xf numFmtId="1" fontId="13" fillId="3" borderId="8" xfId="4" applyNumberFormat="1" applyFont="1" applyFill="1" applyBorder="1" applyAlignment="1" applyProtection="1">
      <alignment horizontal="right" wrapText="1"/>
    </xf>
    <xf numFmtId="1" fontId="7" fillId="3" borderId="2" xfId="4" applyNumberFormat="1" applyFont="1" applyFill="1" applyBorder="1" applyAlignment="1" applyProtection="1">
      <alignment horizontal="right" wrapText="1"/>
    </xf>
    <xf numFmtId="0" fontId="9" fillId="3" borderId="2" xfId="0" applyFont="1" applyFill="1" applyBorder="1" applyAlignment="1" applyProtection="1">
      <alignment horizontal="right"/>
    </xf>
    <xf numFmtId="1" fontId="7" fillId="3" borderId="61" xfId="4" applyNumberFormat="1" applyFont="1" applyFill="1" applyBorder="1" applyAlignment="1" applyProtection="1">
      <alignment wrapText="1"/>
    </xf>
    <xf numFmtId="1" fontId="7" fillId="3" borderId="8" xfId="4" applyNumberFormat="1" applyFont="1" applyFill="1" applyBorder="1" applyAlignment="1" applyProtection="1">
      <alignment horizontal="right" wrapText="1"/>
    </xf>
    <xf numFmtId="1" fontId="11" fillId="3" borderId="2" xfId="4" applyNumberFormat="1" applyFont="1" applyFill="1" applyBorder="1" applyProtection="1"/>
    <xf numFmtId="1" fontId="7" fillId="3" borderId="61" xfId="4" applyNumberFormat="1" applyFont="1" applyFill="1" applyBorder="1" applyAlignment="1" applyProtection="1">
      <alignment horizontal="right" wrapText="1"/>
    </xf>
    <xf numFmtId="1" fontId="0" fillId="3" borderId="61" xfId="0" applyNumberFormat="1" applyFill="1" applyBorder="1" applyProtection="1"/>
    <xf numFmtId="3" fontId="0" fillId="3" borderId="61" xfId="0" applyNumberFormat="1" applyFill="1" applyBorder="1" applyProtection="1"/>
    <xf numFmtId="3" fontId="0" fillId="3" borderId="8" xfId="0" applyNumberFormat="1" applyFont="1" applyFill="1" applyBorder="1" applyProtection="1"/>
    <xf numFmtId="3" fontId="0" fillId="3" borderId="2" xfId="0" applyNumberFormat="1" applyFont="1" applyFill="1" applyBorder="1" applyProtection="1"/>
    <xf numFmtId="1" fontId="3" fillId="2" borderId="2" xfId="0" applyNumberFormat="1" applyFont="1" applyFill="1" applyBorder="1" applyProtection="1"/>
    <xf numFmtId="0" fontId="7" fillId="4" borderId="8" xfId="4" applyFont="1" applyFill="1" applyBorder="1" applyAlignment="1" applyProtection="1">
      <alignment horizontal="right" wrapText="1"/>
    </xf>
    <xf numFmtId="0" fontId="7" fillId="4" borderId="2" xfId="4" applyFont="1" applyFill="1" applyBorder="1" applyAlignment="1" applyProtection="1">
      <alignment wrapText="1"/>
    </xf>
    <xf numFmtId="0" fontId="7" fillId="4" borderId="3" xfId="4" applyFont="1" applyFill="1" applyBorder="1" applyAlignment="1" applyProtection="1">
      <alignment wrapText="1"/>
    </xf>
    <xf numFmtId="1" fontId="37" fillId="4" borderId="8" xfId="4" applyNumberFormat="1" applyFont="1" applyFill="1" applyBorder="1" applyAlignment="1" applyProtection="1">
      <alignment horizontal="right" wrapText="1"/>
    </xf>
    <xf numFmtId="1" fontId="38" fillId="4" borderId="2" xfId="4" applyNumberFormat="1" applyFont="1" applyFill="1" applyBorder="1" applyAlignment="1" applyProtection="1">
      <alignment horizontal="right" wrapText="1"/>
    </xf>
    <xf numFmtId="0" fontId="25" fillId="4" borderId="2" xfId="0" applyFont="1" applyFill="1" applyBorder="1" applyAlignment="1" applyProtection="1">
      <alignment horizontal="right"/>
    </xf>
    <xf numFmtId="1" fontId="7" fillId="4" borderId="61" xfId="4" applyNumberFormat="1" applyFont="1" applyFill="1" applyBorder="1" applyAlignment="1" applyProtection="1">
      <alignment wrapText="1"/>
    </xf>
    <xf numFmtId="1" fontId="38" fillId="4" borderId="8" xfId="4" applyNumberFormat="1" applyFont="1" applyFill="1" applyBorder="1" applyAlignment="1" applyProtection="1">
      <alignment horizontal="right" wrapText="1"/>
    </xf>
    <xf numFmtId="1" fontId="39" fillId="4" borderId="2" xfId="4" applyNumberFormat="1" applyFont="1" applyFill="1" applyBorder="1" applyProtection="1"/>
    <xf numFmtId="1" fontId="7" fillId="4" borderId="61" xfId="4" applyNumberFormat="1" applyFont="1" applyFill="1" applyBorder="1" applyAlignment="1" applyProtection="1">
      <alignment horizontal="right" wrapText="1"/>
    </xf>
    <xf numFmtId="1" fontId="0" fillId="4" borderId="61" xfId="0" applyNumberFormat="1" applyFill="1" applyBorder="1" applyProtection="1"/>
    <xf numFmtId="3" fontId="0" fillId="4" borderId="61" xfId="0" applyNumberFormat="1" applyFill="1" applyBorder="1" applyProtection="1"/>
    <xf numFmtId="3" fontId="26" fillId="4" borderId="8" xfId="0" applyNumberFormat="1" applyFont="1" applyFill="1" applyBorder="1" applyProtection="1"/>
    <xf numFmtId="3" fontId="26" fillId="4" borderId="2" xfId="0" applyNumberFormat="1" applyFont="1" applyFill="1" applyBorder="1" applyProtection="1"/>
    <xf numFmtId="3" fontId="25" fillId="4" borderId="2" xfId="0" applyNumberFormat="1" applyFont="1" applyFill="1" applyBorder="1" applyAlignment="1" applyProtection="1">
      <alignment horizontal="right"/>
    </xf>
    <xf numFmtId="0" fontId="5" fillId="3" borderId="2" xfId="0" applyFont="1" applyFill="1" applyBorder="1" applyProtection="1"/>
    <xf numFmtId="1" fontId="35" fillId="2" borderId="8" xfId="4" applyNumberFormat="1" applyFont="1" applyFill="1" applyBorder="1" applyProtection="1"/>
    <xf numFmtId="1" fontId="35" fillId="2" borderId="2" xfId="4" applyNumberFormat="1" applyFont="1" applyFill="1" applyBorder="1" applyProtection="1"/>
    <xf numFmtId="1" fontId="12" fillId="2" borderId="61" xfId="4" applyNumberFormat="1" applyFont="1" applyFill="1" applyBorder="1" applyProtection="1"/>
    <xf numFmtId="0" fontId="40" fillId="4" borderId="2" xfId="0" applyFont="1" applyFill="1" applyBorder="1" applyAlignment="1" applyProtection="1">
      <alignment horizontal="right"/>
    </xf>
    <xf numFmtId="0" fontId="26" fillId="4" borderId="2" xfId="0" applyFont="1" applyFill="1" applyBorder="1" applyProtection="1"/>
    <xf numFmtId="0" fontId="26" fillId="4" borderId="0" xfId="0" applyFont="1" applyFill="1" applyProtection="1"/>
    <xf numFmtId="3" fontId="2" fillId="2" borderId="2" xfId="0" applyNumberFormat="1" applyFont="1" applyFill="1" applyBorder="1" applyProtection="1"/>
    <xf numFmtId="1" fontId="11" fillId="3" borderId="8" xfId="4" applyNumberFormat="1" applyFont="1" applyFill="1" applyBorder="1" applyProtection="1"/>
    <xf numFmtId="1" fontId="11" fillId="3" borderId="61" xfId="4" applyNumberFormat="1" applyFill="1" applyBorder="1" applyProtection="1"/>
    <xf numFmtId="1" fontId="12" fillId="3" borderId="8" xfId="4" applyNumberFormat="1" applyFont="1" applyFill="1" applyBorder="1" applyProtection="1"/>
    <xf numFmtId="3" fontId="25" fillId="4" borderId="2" xfId="0" applyNumberFormat="1" applyFont="1" applyFill="1" applyBorder="1" applyProtection="1"/>
    <xf numFmtId="1" fontId="11" fillId="4" borderId="61" xfId="4" applyNumberFormat="1" applyFill="1" applyBorder="1" applyProtection="1"/>
    <xf numFmtId="0" fontId="22" fillId="3" borderId="8" xfId="4" applyFont="1" applyFill="1" applyBorder="1" applyAlignment="1" applyProtection="1">
      <alignment horizontal="right" wrapText="1"/>
    </xf>
    <xf numFmtId="1" fontId="39" fillId="4" borderId="8" xfId="4" applyNumberFormat="1" applyFont="1" applyFill="1" applyBorder="1" applyProtection="1"/>
    <xf numFmtId="0" fontId="0" fillId="4" borderId="2" xfId="0" applyFont="1" applyFill="1" applyBorder="1" applyProtection="1"/>
    <xf numFmtId="1" fontId="41" fillId="4" borderId="8" xfId="4" applyNumberFormat="1" applyFont="1" applyFill="1" applyBorder="1" applyProtection="1"/>
    <xf numFmtId="0" fontId="22" fillId="2" borderId="8" xfId="4" applyFont="1" applyFill="1" applyBorder="1" applyAlignment="1" applyProtection="1">
      <alignment horizontal="right" wrapText="1"/>
    </xf>
    <xf numFmtId="1" fontId="42" fillId="2" borderId="2" xfId="4" applyNumberFormat="1" applyFont="1" applyFill="1" applyBorder="1" applyProtection="1"/>
    <xf numFmtId="1" fontId="43" fillId="3" borderId="2" xfId="4" applyNumberFormat="1" applyFont="1" applyFill="1" applyBorder="1" applyAlignment="1" applyProtection="1">
      <alignment horizontal="right" wrapText="1"/>
    </xf>
    <xf numFmtId="1" fontId="25" fillId="4" borderId="2" xfId="0" applyNumberFormat="1" applyFont="1" applyFill="1" applyBorder="1" applyAlignment="1" applyProtection="1">
      <alignment horizontal="right"/>
    </xf>
    <xf numFmtId="1" fontId="37" fillId="4" borderId="8" xfId="4" applyNumberFormat="1" applyFont="1" applyFill="1" applyBorder="1" applyAlignment="1" applyProtection="1">
      <alignment horizontal="right"/>
    </xf>
    <xf numFmtId="1" fontId="38" fillId="4" borderId="2" xfId="4" applyNumberFormat="1" applyFont="1" applyFill="1" applyBorder="1" applyAlignment="1" applyProtection="1">
      <alignment horizontal="right"/>
    </xf>
    <xf numFmtId="1" fontId="38" fillId="4" borderId="8" xfId="4" applyNumberFormat="1" applyFont="1" applyFill="1" applyBorder="1" applyAlignment="1" applyProtection="1">
      <alignment horizontal="right"/>
    </xf>
    <xf numFmtId="1" fontId="39" fillId="4" borderId="2" xfId="4" applyNumberFormat="1" applyFont="1" applyFill="1" applyBorder="1" applyAlignment="1" applyProtection="1">
      <alignment horizontal="right"/>
    </xf>
    <xf numFmtId="0" fontId="7" fillId="3" borderId="19" xfId="4" applyFont="1" applyFill="1" applyBorder="1" applyAlignment="1" applyProtection="1">
      <alignment horizontal="right" wrapText="1"/>
    </xf>
    <xf numFmtId="0" fontId="7" fillId="3" borderId="20" xfId="4" applyFont="1" applyFill="1" applyBorder="1" applyAlignment="1" applyProtection="1">
      <alignment wrapText="1"/>
    </xf>
    <xf numFmtId="0" fontId="7" fillId="3" borderId="26" xfId="4" applyFont="1" applyFill="1" applyBorder="1" applyAlignment="1" applyProtection="1">
      <alignment wrapText="1"/>
    </xf>
    <xf numFmtId="1" fontId="13" fillId="3" borderId="19" xfId="4" applyNumberFormat="1" applyFont="1" applyFill="1" applyBorder="1" applyAlignment="1" applyProtection="1">
      <alignment horizontal="right" wrapText="1"/>
    </xf>
    <xf numFmtId="1" fontId="7" fillId="3" borderId="20" xfId="4" applyNumberFormat="1" applyFont="1" applyFill="1" applyBorder="1" applyAlignment="1" applyProtection="1">
      <alignment horizontal="right" wrapText="1"/>
    </xf>
    <xf numFmtId="0" fontId="9" fillId="3" borderId="20" xfId="0" applyFont="1" applyFill="1" applyBorder="1" applyAlignment="1" applyProtection="1">
      <alignment horizontal="right"/>
    </xf>
    <xf numFmtId="1" fontId="7" fillId="3" borderId="21" xfId="4" applyNumberFormat="1" applyFont="1" applyFill="1" applyBorder="1" applyAlignment="1" applyProtection="1">
      <alignment wrapText="1"/>
    </xf>
    <xf numFmtId="1" fontId="7" fillId="3" borderId="19" xfId="4" applyNumberFormat="1" applyFont="1" applyFill="1" applyBorder="1" applyAlignment="1" applyProtection="1">
      <alignment horizontal="right" wrapText="1"/>
    </xf>
    <xf numFmtId="1" fontId="11" fillId="3" borderId="20" xfId="4" applyNumberFormat="1" applyFont="1" applyFill="1" applyBorder="1" applyProtection="1"/>
    <xf numFmtId="1" fontId="7" fillId="3" borderId="21" xfId="4" applyNumberFormat="1" applyFont="1" applyFill="1" applyBorder="1" applyAlignment="1" applyProtection="1">
      <alignment horizontal="right" wrapText="1"/>
    </xf>
    <xf numFmtId="1" fontId="7" fillId="3" borderId="64" xfId="4" applyNumberFormat="1" applyFont="1" applyFill="1" applyBorder="1" applyAlignment="1" applyProtection="1">
      <alignment horizontal="right" wrapText="1"/>
    </xf>
    <xf numFmtId="1" fontId="7" fillId="3" borderId="4" xfId="4" applyNumberFormat="1" applyFont="1" applyFill="1" applyBorder="1" applyAlignment="1" applyProtection="1">
      <alignment horizontal="right" wrapText="1"/>
    </xf>
    <xf numFmtId="1" fontId="0" fillId="3" borderId="21" xfId="0" applyNumberFormat="1" applyFill="1" applyBorder="1" applyProtection="1"/>
    <xf numFmtId="3" fontId="0" fillId="3" borderId="34" xfId="0" applyNumberFormat="1" applyFont="1" applyFill="1" applyBorder="1" applyProtection="1"/>
    <xf numFmtId="3" fontId="0" fillId="3" borderId="46" xfId="0" applyNumberFormat="1" applyFont="1" applyFill="1" applyBorder="1" applyProtection="1"/>
    <xf numFmtId="0" fontId="19" fillId="2" borderId="23" xfId="4" applyFont="1" applyFill="1" applyBorder="1" applyAlignment="1" applyProtection="1">
      <alignment horizontal="right" vertical="center" wrapText="1"/>
    </xf>
    <xf numFmtId="0" fontId="19" fillId="2" borderId="16" xfId="4" applyFont="1" applyFill="1" applyBorder="1" applyAlignment="1" applyProtection="1">
      <alignment horizontal="right" vertical="center" wrapText="1"/>
    </xf>
    <xf numFmtId="0" fontId="19" fillId="2" borderId="13" xfId="4" applyFont="1" applyFill="1" applyBorder="1" applyAlignment="1" applyProtection="1">
      <alignment horizontal="right" vertical="center" wrapText="1"/>
    </xf>
    <xf numFmtId="3" fontId="20" fillId="2" borderId="34" xfId="4" applyNumberFormat="1" applyFont="1" applyFill="1" applyBorder="1" applyAlignment="1" applyProtection="1">
      <alignment horizontal="right" vertical="center" wrapText="1"/>
    </xf>
    <xf numFmtId="3" fontId="20" fillId="2" borderId="46" xfId="4" applyNumberFormat="1" applyFont="1" applyFill="1" applyBorder="1" applyAlignment="1" applyProtection="1">
      <alignment horizontal="right" vertical="center" wrapText="1"/>
    </xf>
    <xf numFmtId="3" fontId="20" fillId="2" borderId="63" xfId="4" applyNumberFormat="1" applyFont="1" applyFill="1" applyBorder="1" applyAlignment="1" applyProtection="1">
      <alignment horizontal="right" vertical="center" wrapText="1"/>
    </xf>
    <xf numFmtId="3" fontId="20" fillId="2" borderId="38" xfId="4" applyNumberFormat="1" applyFont="1" applyFill="1" applyBorder="1" applyAlignment="1" applyProtection="1">
      <alignment horizontal="right" vertical="center" wrapText="1"/>
    </xf>
    <xf numFmtId="1" fontId="20" fillId="2" borderId="46" xfId="4" applyNumberFormat="1" applyFont="1" applyFill="1" applyBorder="1" applyAlignment="1" applyProtection="1">
      <alignment horizontal="right" vertical="center" wrapText="1"/>
    </xf>
    <xf numFmtId="3" fontId="20" fillId="2" borderId="14" xfId="4" applyNumberFormat="1" applyFont="1" applyFill="1" applyBorder="1" applyAlignment="1" applyProtection="1">
      <alignment horizontal="right" vertical="center" wrapText="1"/>
    </xf>
    <xf numFmtId="3" fontId="20" fillId="2" borderId="45" xfId="4" applyNumberFormat="1" applyFont="1" applyFill="1" applyBorder="1" applyAlignment="1" applyProtection="1">
      <alignment horizontal="right" vertical="center" wrapText="1"/>
    </xf>
    <xf numFmtId="3" fontId="20" fillId="2" borderId="7" xfId="4" applyNumberFormat="1" applyFont="1" applyFill="1" applyBorder="1" applyAlignment="1" applyProtection="1">
      <alignment horizontal="right" vertical="center" wrapText="1"/>
    </xf>
  </cellXfs>
  <cellStyles count="7">
    <cellStyle name="Hypertextové prepojenie 2" xfId="2"/>
    <cellStyle name="Normálna 2" xfId="6"/>
    <cellStyle name="Normálna_Hárok3" xfId="4"/>
    <cellStyle name="Normálne" xfId="0" builtinId="0"/>
    <cellStyle name="normálne 2" xfId="1"/>
    <cellStyle name="Normálne 2 2" xfId="5"/>
    <cellStyle name="normáln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493"/>
  <sheetViews>
    <sheetView tabSelected="1" zoomScale="75" zoomScaleNormal="75" workbookViewId="0">
      <pane xSplit="5" ySplit="9" topLeftCell="BU457" activePane="bottomRight" state="frozen"/>
      <selection pane="topRight" activeCell="E1" sqref="E1"/>
      <selection pane="bottomLeft" activeCell="A9" sqref="A9"/>
      <selection pane="bottomRight" activeCell="T23" sqref="T23"/>
    </sheetView>
  </sheetViews>
  <sheetFormatPr defaultRowHeight="15" x14ac:dyDescent="0.25"/>
  <cols>
    <col min="1" max="1" width="9.140625" style="149"/>
    <col min="2" max="2" width="6.28515625" customWidth="1"/>
    <col min="3" max="3" width="46.42578125" customWidth="1"/>
    <col min="4" max="4" width="11.7109375" customWidth="1"/>
    <col min="5" max="5" width="40.140625" customWidth="1"/>
    <col min="6" max="12" width="10.42578125" customWidth="1"/>
    <col min="13" max="14" width="10.42578125" style="3" customWidth="1"/>
    <col min="15" max="15" width="10.42578125" style="9" hidden="1" customWidth="1"/>
    <col min="16" max="24" width="10.42578125" customWidth="1"/>
    <col min="25" max="25" width="10.42578125" style="9" hidden="1" customWidth="1"/>
    <col min="26" max="34" width="10.42578125" customWidth="1"/>
    <col min="35" max="35" width="10.42578125" style="9" hidden="1" customWidth="1"/>
    <col min="36" max="44" width="10.42578125" customWidth="1"/>
    <col min="45" max="45" width="10.42578125" style="9" hidden="1" customWidth="1"/>
    <col min="46" max="49" width="10.42578125" customWidth="1"/>
    <col min="50" max="50" width="10.42578125" style="133" customWidth="1"/>
    <col min="51" max="54" width="10.42578125" customWidth="1"/>
    <col min="55" max="55" width="10.42578125" style="9" hidden="1" customWidth="1"/>
    <col min="56" max="64" width="10.42578125" customWidth="1"/>
    <col min="65" max="65" width="10.42578125" style="9" hidden="1" customWidth="1"/>
    <col min="66" max="74" width="10.42578125" customWidth="1"/>
    <col min="75" max="75" width="10.42578125" style="9" hidden="1" customWidth="1"/>
    <col min="76" max="84" width="10.42578125" customWidth="1"/>
    <col min="85" max="85" width="10.42578125" style="9" hidden="1" customWidth="1"/>
    <col min="86" max="94" width="10.42578125" customWidth="1"/>
    <col min="95" max="95" width="3.5703125" style="149" customWidth="1"/>
    <col min="96" max="96" width="9.140625" style="262"/>
    <col min="97" max="97" width="9.140625" style="250"/>
    <col min="98" max="98" width="9.140625" style="149"/>
  </cols>
  <sheetData>
    <row r="1" spans="1:97" s="149" customFormat="1" ht="15.75" thickBot="1" x14ac:dyDescent="0.3">
      <c r="D1" s="9"/>
      <c r="E1" s="9"/>
      <c r="O1" s="9"/>
      <c r="Y1" s="9"/>
      <c r="AI1" s="9"/>
      <c r="AS1" s="9"/>
      <c r="AX1" s="153"/>
      <c r="BC1" s="9"/>
      <c r="BM1" s="9"/>
      <c r="BW1" s="9"/>
      <c r="CG1" s="9"/>
      <c r="CR1" s="250"/>
      <c r="CS1" s="250"/>
    </row>
    <row r="2" spans="1:97" s="58" customFormat="1" ht="16.5" thickBot="1" x14ac:dyDescent="0.3">
      <c r="B2" s="351" t="s">
        <v>898</v>
      </c>
      <c r="C2" s="352"/>
      <c r="D2" s="352"/>
      <c r="E2" s="352"/>
      <c r="F2" s="351" t="s">
        <v>899</v>
      </c>
      <c r="G2" s="352"/>
      <c r="H2" s="352"/>
      <c r="I2" s="352"/>
      <c r="J2" s="352"/>
      <c r="K2" s="352"/>
      <c r="L2" s="352"/>
      <c r="M2" s="352"/>
      <c r="N2" s="352"/>
      <c r="O2" s="367"/>
      <c r="P2" s="351" t="s">
        <v>902</v>
      </c>
      <c r="Q2" s="352"/>
      <c r="R2" s="352"/>
      <c r="S2" s="352"/>
      <c r="T2" s="352"/>
      <c r="U2" s="352"/>
      <c r="V2" s="352"/>
      <c r="W2" s="352"/>
      <c r="X2" s="352"/>
      <c r="Y2" s="367"/>
      <c r="Z2" s="351" t="s">
        <v>903</v>
      </c>
      <c r="AA2" s="352"/>
      <c r="AB2" s="352"/>
      <c r="AC2" s="352"/>
      <c r="AD2" s="352"/>
      <c r="AE2" s="352"/>
      <c r="AF2" s="352"/>
      <c r="AG2" s="352"/>
      <c r="AH2" s="352"/>
      <c r="AI2" s="367"/>
      <c r="AJ2" s="351" t="s">
        <v>904</v>
      </c>
      <c r="AK2" s="352"/>
      <c r="AL2" s="352"/>
      <c r="AM2" s="352"/>
      <c r="AN2" s="352"/>
      <c r="AO2" s="352"/>
      <c r="AP2" s="352"/>
      <c r="AQ2" s="352"/>
      <c r="AR2" s="352"/>
      <c r="AS2" s="367"/>
      <c r="AT2" s="351" t="s">
        <v>905</v>
      </c>
      <c r="AU2" s="352"/>
      <c r="AV2" s="352"/>
      <c r="AW2" s="352"/>
      <c r="AX2" s="352"/>
      <c r="AY2" s="352"/>
      <c r="AZ2" s="352"/>
      <c r="BA2" s="352"/>
      <c r="BB2" s="352"/>
      <c r="BC2" s="367"/>
      <c r="BD2" s="351" t="s">
        <v>906</v>
      </c>
      <c r="BE2" s="352"/>
      <c r="BF2" s="352"/>
      <c r="BG2" s="352"/>
      <c r="BH2" s="352"/>
      <c r="BI2" s="352"/>
      <c r="BJ2" s="352"/>
      <c r="BK2" s="352"/>
      <c r="BL2" s="352"/>
      <c r="BM2" s="367"/>
      <c r="BN2" s="351" t="s">
        <v>907</v>
      </c>
      <c r="BO2" s="352"/>
      <c r="BP2" s="352"/>
      <c r="BQ2" s="352"/>
      <c r="BR2" s="352"/>
      <c r="BS2" s="352"/>
      <c r="BT2" s="352"/>
      <c r="BU2" s="352"/>
      <c r="BV2" s="352"/>
      <c r="BW2" s="367"/>
      <c r="BX2" s="351" t="s">
        <v>908</v>
      </c>
      <c r="BY2" s="352"/>
      <c r="BZ2" s="352"/>
      <c r="CA2" s="352"/>
      <c r="CB2" s="352"/>
      <c r="CC2" s="352"/>
      <c r="CD2" s="352"/>
      <c r="CE2" s="352"/>
      <c r="CF2" s="352"/>
      <c r="CG2" s="367"/>
      <c r="CH2" s="351" t="s">
        <v>930</v>
      </c>
      <c r="CI2" s="352"/>
      <c r="CJ2" s="352"/>
      <c r="CK2" s="352"/>
      <c r="CL2" s="352"/>
      <c r="CM2" s="352"/>
      <c r="CN2" s="352"/>
      <c r="CO2" s="352"/>
      <c r="CP2" s="367"/>
      <c r="CR2" s="343"/>
      <c r="CS2" s="343"/>
    </row>
    <row r="3" spans="1:97" ht="15.75" customHeight="1" thickBot="1" x14ac:dyDescent="0.3">
      <c r="B3" s="353" t="s">
        <v>874</v>
      </c>
      <c r="C3" s="354"/>
      <c r="D3" s="348" t="s">
        <v>875</v>
      </c>
      <c r="E3" s="349"/>
      <c r="F3" s="368" t="s">
        <v>889</v>
      </c>
      <c r="G3" s="369"/>
      <c r="H3" s="369"/>
      <c r="I3" s="369"/>
      <c r="J3" s="369"/>
      <c r="K3" s="369"/>
      <c r="L3" s="369"/>
      <c r="M3" s="369"/>
      <c r="N3" s="370"/>
      <c r="O3" s="49"/>
      <c r="P3" s="368" t="s">
        <v>889</v>
      </c>
      <c r="Q3" s="369"/>
      <c r="R3" s="369"/>
      <c r="S3" s="369"/>
      <c r="T3" s="369"/>
      <c r="U3" s="369"/>
      <c r="V3" s="369"/>
      <c r="W3" s="369"/>
      <c r="X3" s="370"/>
      <c r="Y3" s="31"/>
      <c r="Z3" s="368" t="s">
        <v>889</v>
      </c>
      <c r="AA3" s="369"/>
      <c r="AB3" s="369"/>
      <c r="AC3" s="369"/>
      <c r="AD3" s="369"/>
      <c r="AE3" s="369"/>
      <c r="AF3" s="369"/>
      <c r="AG3" s="369"/>
      <c r="AH3" s="370"/>
      <c r="AI3" s="49"/>
      <c r="AJ3" s="368" t="s">
        <v>889</v>
      </c>
      <c r="AK3" s="369"/>
      <c r="AL3" s="369"/>
      <c r="AM3" s="369"/>
      <c r="AN3" s="369"/>
      <c r="AO3" s="369"/>
      <c r="AP3" s="369"/>
      <c r="AQ3" s="369"/>
      <c r="AR3" s="370"/>
      <c r="AS3" s="31"/>
      <c r="AT3" s="368" t="s">
        <v>889</v>
      </c>
      <c r="AU3" s="369"/>
      <c r="AV3" s="369"/>
      <c r="AW3" s="369"/>
      <c r="AX3" s="369"/>
      <c r="AY3" s="369"/>
      <c r="AZ3" s="369"/>
      <c r="BA3" s="369"/>
      <c r="BB3" s="370"/>
      <c r="BC3" s="49"/>
      <c r="BD3" s="368" t="s">
        <v>889</v>
      </c>
      <c r="BE3" s="369"/>
      <c r="BF3" s="369"/>
      <c r="BG3" s="369"/>
      <c r="BH3" s="369"/>
      <c r="BI3" s="369"/>
      <c r="BJ3" s="369"/>
      <c r="BK3" s="369"/>
      <c r="BL3" s="370"/>
      <c r="BM3" s="31"/>
      <c r="BN3" s="368" t="s">
        <v>889</v>
      </c>
      <c r="BO3" s="369"/>
      <c r="BP3" s="369"/>
      <c r="BQ3" s="369"/>
      <c r="BR3" s="369"/>
      <c r="BS3" s="369"/>
      <c r="BT3" s="369"/>
      <c r="BU3" s="369"/>
      <c r="BV3" s="370"/>
      <c r="BW3" s="49"/>
      <c r="BX3" s="368" t="s">
        <v>889</v>
      </c>
      <c r="BY3" s="369"/>
      <c r="BZ3" s="369"/>
      <c r="CA3" s="369"/>
      <c r="CB3" s="369"/>
      <c r="CC3" s="369"/>
      <c r="CD3" s="369"/>
      <c r="CE3" s="369"/>
      <c r="CF3" s="370"/>
      <c r="CG3" s="49"/>
      <c r="CH3" s="395" t="s">
        <v>889</v>
      </c>
      <c r="CI3" s="396"/>
      <c r="CJ3" s="396"/>
      <c r="CK3" s="396"/>
      <c r="CL3" s="396"/>
      <c r="CM3" s="396"/>
      <c r="CN3" s="396"/>
      <c r="CO3" s="396"/>
      <c r="CP3" s="397"/>
      <c r="CR3" s="250"/>
    </row>
    <row r="4" spans="1:97" ht="48" customHeight="1" x14ac:dyDescent="0.25">
      <c r="B4" s="355" t="s">
        <v>876</v>
      </c>
      <c r="C4" s="358" t="s">
        <v>877</v>
      </c>
      <c r="D4" s="361" t="s">
        <v>897</v>
      </c>
      <c r="E4" s="364" t="s">
        <v>877</v>
      </c>
      <c r="F4" s="371" t="s">
        <v>878</v>
      </c>
      <c r="G4" s="372"/>
      <c r="H4" s="373"/>
      <c r="I4" s="374" t="s">
        <v>879</v>
      </c>
      <c r="J4" s="377" t="s">
        <v>880</v>
      </c>
      <c r="K4" s="378"/>
      <c r="L4" s="50" t="s">
        <v>890</v>
      </c>
      <c r="M4" s="50" t="s">
        <v>891</v>
      </c>
      <c r="N4" s="30" t="s">
        <v>892</v>
      </c>
      <c r="O4" s="46"/>
      <c r="P4" s="371" t="s">
        <v>878</v>
      </c>
      <c r="Q4" s="372"/>
      <c r="R4" s="373"/>
      <c r="S4" s="374" t="s">
        <v>879</v>
      </c>
      <c r="T4" s="377" t="s">
        <v>880</v>
      </c>
      <c r="U4" s="378"/>
      <c r="V4" s="50" t="s">
        <v>890</v>
      </c>
      <c r="W4" s="50" t="s">
        <v>891</v>
      </c>
      <c r="X4" s="30" t="s">
        <v>892</v>
      </c>
      <c r="Y4" s="46"/>
      <c r="Z4" s="371" t="s">
        <v>878</v>
      </c>
      <c r="AA4" s="372"/>
      <c r="AB4" s="373"/>
      <c r="AC4" s="374" t="s">
        <v>879</v>
      </c>
      <c r="AD4" s="377" t="s">
        <v>880</v>
      </c>
      <c r="AE4" s="378"/>
      <c r="AF4" s="50" t="s">
        <v>890</v>
      </c>
      <c r="AG4" s="50" t="s">
        <v>891</v>
      </c>
      <c r="AH4" s="30" t="s">
        <v>892</v>
      </c>
      <c r="AI4" s="46"/>
      <c r="AJ4" s="371" t="s">
        <v>878</v>
      </c>
      <c r="AK4" s="372"/>
      <c r="AL4" s="373"/>
      <c r="AM4" s="374" t="s">
        <v>879</v>
      </c>
      <c r="AN4" s="377" t="s">
        <v>880</v>
      </c>
      <c r="AO4" s="378"/>
      <c r="AP4" s="50" t="s">
        <v>890</v>
      </c>
      <c r="AQ4" s="50" t="s">
        <v>891</v>
      </c>
      <c r="AR4" s="30" t="s">
        <v>892</v>
      </c>
      <c r="AS4" s="46"/>
      <c r="AT4" s="371" t="s">
        <v>878</v>
      </c>
      <c r="AU4" s="372"/>
      <c r="AV4" s="373"/>
      <c r="AW4" s="374" t="s">
        <v>879</v>
      </c>
      <c r="AX4" s="377" t="s">
        <v>880</v>
      </c>
      <c r="AY4" s="378"/>
      <c r="AZ4" s="50" t="s">
        <v>890</v>
      </c>
      <c r="BA4" s="50" t="s">
        <v>891</v>
      </c>
      <c r="BB4" s="30" t="s">
        <v>892</v>
      </c>
      <c r="BC4" s="46"/>
      <c r="BD4" s="371" t="s">
        <v>878</v>
      </c>
      <c r="BE4" s="372"/>
      <c r="BF4" s="373"/>
      <c r="BG4" s="374" t="s">
        <v>879</v>
      </c>
      <c r="BH4" s="377" t="s">
        <v>880</v>
      </c>
      <c r="BI4" s="378"/>
      <c r="BJ4" s="50" t="s">
        <v>890</v>
      </c>
      <c r="BK4" s="50" t="s">
        <v>891</v>
      </c>
      <c r="BL4" s="30" t="s">
        <v>892</v>
      </c>
      <c r="BM4" s="46"/>
      <c r="BN4" s="371" t="s">
        <v>878</v>
      </c>
      <c r="BO4" s="372"/>
      <c r="BP4" s="373"/>
      <c r="BQ4" s="374" t="s">
        <v>879</v>
      </c>
      <c r="BR4" s="377" t="s">
        <v>880</v>
      </c>
      <c r="BS4" s="378"/>
      <c r="BT4" s="50" t="s">
        <v>890</v>
      </c>
      <c r="BU4" s="50" t="s">
        <v>891</v>
      </c>
      <c r="BV4" s="30" t="s">
        <v>892</v>
      </c>
      <c r="BW4" s="46"/>
      <c r="BX4" s="371" t="s">
        <v>878</v>
      </c>
      <c r="BY4" s="372"/>
      <c r="BZ4" s="373"/>
      <c r="CA4" s="374" t="s">
        <v>879</v>
      </c>
      <c r="CB4" s="377" t="s">
        <v>880</v>
      </c>
      <c r="CC4" s="378"/>
      <c r="CD4" s="50" t="s">
        <v>890</v>
      </c>
      <c r="CE4" s="50" t="s">
        <v>891</v>
      </c>
      <c r="CF4" s="30" t="s">
        <v>892</v>
      </c>
      <c r="CG4" s="46"/>
      <c r="CH4" s="371" t="s">
        <v>878</v>
      </c>
      <c r="CI4" s="372"/>
      <c r="CJ4" s="373"/>
      <c r="CK4" s="374" t="s">
        <v>879</v>
      </c>
      <c r="CL4" s="377" t="s">
        <v>880</v>
      </c>
      <c r="CM4" s="378"/>
      <c r="CN4" s="29" t="s">
        <v>890</v>
      </c>
      <c r="CO4" s="29" t="s">
        <v>891</v>
      </c>
      <c r="CP4" s="30" t="s">
        <v>892</v>
      </c>
      <c r="CR4" s="250"/>
    </row>
    <row r="5" spans="1:97" ht="15" customHeight="1" x14ac:dyDescent="0.25">
      <c r="B5" s="356"/>
      <c r="C5" s="359"/>
      <c r="D5" s="362"/>
      <c r="E5" s="365"/>
      <c r="F5" s="350" t="s">
        <v>881</v>
      </c>
      <c r="G5" s="379" t="s">
        <v>893</v>
      </c>
      <c r="H5" s="380" t="s">
        <v>894</v>
      </c>
      <c r="I5" s="375"/>
      <c r="J5" s="381" t="s">
        <v>882</v>
      </c>
      <c r="K5" s="380" t="s">
        <v>894</v>
      </c>
      <c r="L5" s="381" t="s">
        <v>882</v>
      </c>
      <c r="M5" s="383" t="s">
        <v>882</v>
      </c>
      <c r="N5" s="385" t="s">
        <v>882</v>
      </c>
      <c r="O5" s="52"/>
      <c r="P5" s="350" t="s">
        <v>881</v>
      </c>
      <c r="Q5" s="379" t="s">
        <v>893</v>
      </c>
      <c r="R5" s="380" t="s">
        <v>894</v>
      </c>
      <c r="S5" s="375"/>
      <c r="T5" s="381" t="s">
        <v>882</v>
      </c>
      <c r="U5" s="380" t="s">
        <v>894</v>
      </c>
      <c r="V5" s="381" t="s">
        <v>882</v>
      </c>
      <c r="W5" s="383" t="s">
        <v>882</v>
      </c>
      <c r="X5" s="385" t="s">
        <v>882</v>
      </c>
      <c r="Y5" s="32"/>
      <c r="Z5" s="350" t="s">
        <v>881</v>
      </c>
      <c r="AA5" s="379" t="s">
        <v>893</v>
      </c>
      <c r="AB5" s="380" t="s">
        <v>894</v>
      </c>
      <c r="AC5" s="375"/>
      <c r="AD5" s="381" t="s">
        <v>882</v>
      </c>
      <c r="AE5" s="380" t="s">
        <v>894</v>
      </c>
      <c r="AF5" s="381" t="s">
        <v>882</v>
      </c>
      <c r="AG5" s="383" t="s">
        <v>882</v>
      </c>
      <c r="AH5" s="385" t="s">
        <v>882</v>
      </c>
      <c r="AI5" s="52"/>
      <c r="AJ5" s="350" t="s">
        <v>881</v>
      </c>
      <c r="AK5" s="379" t="s">
        <v>893</v>
      </c>
      <c r="AL5" s="380" t="s">
        <v>894</v>
      </c>
      <c r="AM5" s="375"/>
      <c r="AN5" s="381" t="s">
        <v>882</v>
      </c>
      <c r="AO5" s="380" t="s">
        <v>894</v>
      </c>
      <c r="AP5" s="381" t="s">
        <v>882</v>
      </c>
      <c r="AQ5" s="383" t="s">
        <v>882</v>
      </c>
      <c r="AR5" s="385" t="s">
        <v>882</v>
      </c>
      <c r="AS5" s="32"/>
      <c r="AT5" s="350" t="s">
        <v>881</v>
      </c>
      <c r="AU5" s="379" t="s">
        <v>893</v>
      </c>
      <c r="AV5" s="380" t="s">
        <v>894</v>
      </c>
      <c r="AW5" s="375"/>
      <c r="AX5" s="391" t="s">
        <v>882</v>
      </c>
      <c r="AY5" s="380" t="s">
        <v>894</v>
      </c>
      <c r="AZ5" s="381" t="s">
        <v>882</v>
      </c>
      <c r="BA5" s="383" t="s">
        <v>882</v>
      </c>
      <c r="BB5" s="385" t="s">
        <v>882</v>
      </c>
      <c r="BC5" s="52"/>
      <c r="BD5" s="350" t="s">
        <v>881</v>
      </c>
      <c r="BE5" s="379" t="s">
        <v>893</v>
      </c>
      <c r="BF5" s="380" t="s">
        <v>894</v>
      </c>
      <c r="BG5" s="375"/>
      <c r="BH5" s="381" t="s">
        <v>882</v>
      </c>
      <c r="BI5" s="380" t="s">
        <v>894</v>
      </c>
      <c r="BJ5" s="381" t="s">
        <v>882</v>
      </c>
      <c r="BK5" s="383" t="s">
        <v>882</v>
      </c>
      <c r="BL5" s="385" t="s">
        <v>882</v>
      </c>
      <c r="BM5" s="32"/>
      <c r="BN5" s="350" t="s">
        <v>881</v>
      </c>
      <c r="BO5" s="379" t="s">
        <v>893</v>
      </c>
      <c r="BP5" s="380" t="s">
        <v>894</v>
      </c>
      <c r="BQ5" s="375"/>
      <c r="BR5" s="381" t="s">
        <v>882</v>
      </c>
      <c r="BS5" s="380" t="s">
        <v>894</v>
      </c>
      <c r="BT5" s="381" t="s">
        <v>882</v>
      </c>
      <c r="BU5" s="383" t="s">
        <v>882</v>
      </c>
      <c r="BV5" s="385" t="s">
        <v>882</v>
      </c>
      <c r="BW5" s="52"/>
      <c r="BX5" s="350" t="s">
        <v>881</v>
      </c>
      <c r="BY5" s="379" t="s">
        <v>893</v>
      </c>
      <c r="BZ5" s="380" t="s">
        <v>894</v>
      </c>
      <c r="CA5" s="375"/>
      <c r="CB5" s="381" t="s">
        <v>882</v>
      </c>
      <c r="CC5" s="380" t="s">
        <v>894</v>
      </c>
      <c r="CD5" s="381" t="s">
        <v>882</v>
      </c>
      <c r="CE5" s="383" t="s">
        <v>882</v>
      </c>
      <c r="CF5" s="385" t="s">
        <v>882</v>
      </c>
      <c r="CG5" s="52"/>
      <c r="CH5" s="350" t="s">
        <v>881</v>
      </c>
      <c r="CI5" s="379" t="s">
        <v>893</v>
      </c>
      <c r="CJ5" s="380" t="s">
        <v>894</v>
      </c>
      <c r="CK5" s="375"/>
      <c r="CL5" s="381" t="s">
        <v>882</v>
      </c>
      <c r="CM5" s="380" t="s">
        <v>894</v>
      </c>
      <c r="CN5" s="381" t="s">
        <v>882</v>
      </c>
      <c r="CO5" s="383" t="s">
        <v>882</v>
      </c>
      <c r="CP5" s="385" t="s">
        <v>882</v>
      </c>
      <c r="CR5" s="250"/>
    </row>
    <row r="6" spans="1:97" ht="15.75" customHeight="1" x14ac:dyDescent="0.25">
      <c r="B6" s="356"/>
      <c r="C6" s="359"/>
      <c r="D6" s="362"/>
      <c r="E6" s="365"/>
      <c r="F6" s="350"/>
      <c r="G6" s="376"/>
      <c r="H6" s="380"/>
      <c r="I6" s="376"/>
      <c r="J6" s="382"/>
      <c r="K6" s="380"/>
      <c r="L6" s="382"/>
      <c r="M6" s="384"/>
      <c r="N6" s="386"/>
      <c r="O6" s="53"/>
      <c r="P6" s="350"/>
      <c r="Q6" s="376"/>
      <c r="R6" s="380"/>
      <c r="S6" s="376"/>
      <c r="T6" s="382"/>
      <c r="U6" s="380"/>
      <c r="V6" s="382"/>
      <c r="W6" s="384"/>
      <c r="X6" s="386"/>
      <c r="Y6" s="33"/>
      <c r="Z6" s="350"/>
      <c r="AA6" s="376"/>
      <c r="AB6" s="380"/>
      <c r="AC6" s="376"/>
      <c r="AD6" s="382"/>
      <c r="AE6" s="380"/>
      <c r="AF6" s="382"/>
      <c r="AG6" s="384"/>
      <c r="AH6" s="386"/>
      <c r="AI6" s="53"/>
      <c r="AJ6" s="350"/>
      <c r="AK6" s="376"/>
      <c r="AL6" s="380"/>
      <c r="AM6" s="376"/>
      <c r="AN6" s="382"/>
      <c r="AO6" s="380"/>
      <c r="AP6" s="382"/>
      <c r="AQ6" s="384"/>
      <c r="AR6" s="386"/>
      <c r="AS6" s="33"/>
      <c r="AT6" s="350"/>
      <c r="AU6" s="376"/>
      <c r="AV6" s="380"/>
      <c r="AW6" s="376"/>
      <c r="AX6" s="392"/>
      <c r="AY6" s="380"/>
      <c r="AZ6" s="382"/>
      <c r="BA6" s="384"/>
      <c r="BB6" s="386"/>
      <c r="BC6" s="53"/>
      <c r="BD6" s="350"/>
      <c r="BE6" s="376"/>
      <c r="BF6" s="380"/>
      <c r="BG6" s="376"/>
      <c r="BH6" s="382"/>
      <c r="BI6" s="380"/>
      <c r="BJ6" s="382"/>
      <c r="BK6" s="384"/>
      <c r="BL6" s="386"/>
      <c r="BM6" s="33"/>
      <c r="BN6" s="350"/>
      <c r="BO6" s="376"/>
      <c r="BP6" s="380"/>
      <c r="BQ6" s="376"/>
      <c r="BR6" s="382"/>
      <c r="BS6" s="380"/>
      <c r="BT6" s="382"/>
      <c r="BU6" s="384"/>
      <c r="BV6" s="386"/>
      <c r="BW6" s="53"/>
      <c r="BX6" s="350"/>
      <c r="BY6" s="376"/>
      <c r="BZ6" s="380"/>
      <c r="CA6" s="376"/>
      <c r="CB6" s="382"/>
      <c r="CC6" s="380"/>
      <c r="CD6" s="382"/>
      <c r="CE6" s="384"/>
      <c r="CF6" s="386"/>
      <c r="CG6" s="53"/>
      <c r="CH6" s="350"/>
      <c r="CI6" s="376"/>
      <c r="CJ6" s="380"/>
      <c r="CK6" s="376"/>
      <c r="CL6" s="382"/>
      <c r="CM6" s="380"/>
      <c r="CN6" s="382"/>
      <c r="CO6" s="384"/>
      <c r="CP6" s="386"/>
      <c r="CR6" s="250"/>
    </row>
    <row r="7" spans="1:97" ht="15.75" thickBot="1" x14ac:dyDescent="0.3">
      <c r="B7" s="357"/>
      <c r="C7" s="360"/>
      <c r="D7" s="363"/>
      <c r="E7" s="366"/>
      <c r="F7" s="45" t="s">
        <v>883</v>
      </c>
      <c r="G7" s="344" t="s">
        <v>884</v>
      </c>
      <c r="H7" s="345"/>
      <c r="I7" s="4" t="s">
        <v>885</v>
      </c>
      <c r="J7" s="346" t="s">
        <v>886</v>
      </c>
      <c r="K7" s="347"/>
      <c r="L7" s="5" t="s">
        <v>895</v>
      </c>
      <c r="M7" s="5" t="s">
        <v>896</v>
      </c>
      <c r="N7" s="6" t="s">
        <v>887</v>
      </c>
      <c r="O7" s="44"/>
      <c r="P7" s="45" t="s">
        <v>883</v>
      </c>
      <c r="Q7" s="344" t="s">
        <v>884</v>
      </c>
      <c r="R7" s="345"/>
      <c r="S7" s="4" t="s">
        <v>885</v>
      </c>
      <c r="T7" s="346" t="s">
        <v>886</v>
      </c>
      <c r="U7" s="347"/>
      <c r="V7" s="5" t="s">
        <v>895</v>
      </c>
      <c r="W7" s="5" t="s">
        <v>896</v>
      </c>
      <c r="X7" s="6" t="s">
        <v>887</v>
      </c>
      <c r="Y7" s="44"/>
      <c r="Z7" s="45" t="s">
        <v>883</v>
      </c>
      <c r="AA7" s="344" t="s">
        <v>884</v>
      </c>
      <c r="AB7" s="345"/>
      <c r="AC7" s="4" t="s">
        <v>885</v>
      </c>
      <c r="AD7" s="346" t="s">
        <v>886</v>
      </c>
      <c r="AE7" s="347"/>
      <c r="AF7" s="5" t="s">
        <v>895</v>
      </c>
      <c r="AG7" s="5" t="s">
        <v>896</v>
      </c>
      <c r="AH7" s="6" t="s">
        <v>887</v>
      </c>
      <c r="AI7" s="44"/>
      <c r="AJ7" s="51" t="s">
        <v>883</v>
      </c>
      <c r="AK7" s="387" t="s">
        <v>884</v>
      </c>
      <c r="AL7" s="388"/>
      <c r="AM7" s="42" t="s">
        <v>885</v>
      </c>
      <c r="AN7" s="389" t="s">
        <v>886</v>
      </c>
      <c r="AO7" s="390"/>
      <c r="AP7" s="43" t="s">
        <v>895</v>
      </c>
      <c r="AQ7" s="43" t="s">
        <v>896</v>
      </c>
      <c r="AR7" s="55" t="s">
        <v>887</v>
      </c>
      <c r="AS7" s="44"/>
      <c r="AT7" s="45" t="s">
        <v>883</v>
      </c>
      <c r="AU7" s="344" t="s">
        <v>884</v>
      </c>
      <c r="AV7" s="345"/>
      <c r="AW7" s="4" t="s">
        <v>885</v>
      </c>
      <c r="AX7" s="346" t="s">
        <v>886</v>
      </c>
      <c r="AY7" s="347"/>
      <c r="AZ7" s="5" t="s">
        <v>895</v>
      </c>
      <c r="BA7" s="5" t="s">
        <v>896</v>
      </c>
      <c r="BB7" s="6" t="s">
        <v>887</v>
      </c>
      <c r="BC7" s="44"/>
      <c r="BD7" s="45" t="s">
        <v>883</v>
      </c>
      <c r="BE7" s="344" t="s">
        <v>884</v>
      </c>
      <c r="BF7" s="345"/>
      <c r="BG7" s="4" t="s">
        <v>885</v>
      </c>
      <c r="BH7" s="346" t="s">
        <v>886</v>
      </c>
      <c r="BI7" s="347"/>
      <c r="BJ7" s="5" t="s">
        <v>895</v>
      </c>
      <c r="BK7" s="5" t="s">
        <v>896</v>
      </c>
      <c r="BL7" s="6" t="s">
        <v>887</v>
      </c>
      <c r="BM7" s="44"/>
      <c r="BN7" s="45" t="s">
        <v>883</v>
      </c>
      <c r="BO7" s="344" t="s">
        <v>884</v>
      </c>
      <c r="BP7" s="345"/>
      <c r="BQ7" s="4" t="s">
        <v>885</v>
      </c>
      <c r="BR7" s="346" t="s">
        <v>886</v>
      </c>
      <c r="BS7" s="347"/>
      <c r="BT7" s="5" t="s">
        <v>895</v>
      </c>
      <c r="BU7" s="5" t="s">
        <v>896</v>
      </c>
      <c r="BV7" s="6" t="s">
        <v>887</v>
      </c>
      <c r="BW7" s="44"/>
      <c r="BX7" s="45" t="s">
        <v>883</v>
      </c>
      <c r="BY7" s="344" t="s">
        <v>884</v>
      </c>
      <c r="BZ7" s="345"/>
      <c r="CA7" s="4" t="s">
        <v>885</v>
      </c>
      <c r="CB7" s="346" t="s">
        <v>886</v>
      </c>
      <c r="CC7" s="347"/>
      <c r="CD7" s="5" t="s">
        <v>895</v>
      </c>
      <c r="CE7" s="5" t="s">
        <v>896</v>
      </c>
      <c r="CF7" s="6" t="s">
        <v>887</v>
      </c>
      <c r="CG7" s="44"/>
      <c r="CH7" s="13" t="s">
        <v>883</v>
      </c>
      <c r="CI7" s="393" t="s">
        <v>884</v>
      </c>
      <c r="CJ7" s="394"/>
      <c r="CK7" s="4" t="s">
        <v>885</v>
      </c>
      <c r="CL7" s="346" t="s">
        <v>886</v>
      </c>
      <c r="CM7" s="347"/>
      <c r="CN7" s="5" t="s">
        <v>895</v>
      </c>
      <c r="CO7" s="5" t="s">
        <v>896</v>
      </c>
      <c r="CP7" s="6" t="s">
        <v>887</v>
      </c>
      <c r="CR7" s="250"/>
    </row>
    <row r="8" spans="1:97" ht="15.75" thickBot="1" x14ac:dyDescent="0.3">
      <c r="B8" s="7">
        <v>1</v>
      </c>
      <c r="C8" s="8">
        <v>2</v>
      </c>
      <c r="D8" s="11">
        <v>3</v>
      </c>
      <c r="E8" s="17">
        <v>4</v>
      </c>
      <c r="F8" s="15" t="s">
        <v>832</v>
      </c>
      <c r="G8" s="16" t="s">
        <v>833</v>
      </c>
      <c r="H8" s="16" t="s">
        <v>834</v>
      </c>
      <c r="I8" s="16" t="s">
        <v>835</v>
      </c>
      <c r="J8" s="16" t="s">
        <v>836</v>
      </c>
      <c r="K8" s="16" t="s">
        <v>837</v>
      </c>
      <c r="L8" s="16" t="s">
        <v>900</v>
      </c>
      <c r="M8" s="16" t="s">
        <v>901</v>
      </c>
      <c r="N8" s="12" t="s">
        <v>888</v>
      </c>
      <c r="O8" s="28"/>
      <c r="P8" s="15" t="s">
        <v>832</v>
      </c>
      <c r="Q8" s="16" t="s">
        <v>833</v>
      </c>
      <c r="R8" s="16" t="s">
        <v>834</v>
      </c>
      <c r="S8" s="16" t="s">
        <v>835</v>
      </c>
      <c r="T8" s="16" t="s">
        <v>836</v>
      </c>
      <c r="U8" s="16" t="s">
        <v>837</v>
      </c>
      <c r="V8" s="16" t="s">
        <v>900</v>
      </c>
      <c r="W8" s="16" t="s">
        <v>901</v>
      </c>
      <c r="X8" s="12" t="s">
        <v>888</v>
      </c>
      <c r="Y8" s="28"/>
      <c r="Z8" s="15" t="s">
        <v>832</v>
      </c>
      <c r="AA8" s="16" t="s">
        <v>833</v>
      </c>
      <c r="AB8" s="16" t="s">
        <v>834</v>
      </c>
      <c r="AC8" s="16" t="s">
        <v>835</v>
      </c>
      <c r="AD8" s="16" t="s">
        <v>836</v>
      </c>
      <c r="AE8" s="16" t="s">
        <v>837</v>
      </c>
      <c r="AF8" s="16" t="s">
        <v>900</v>
      </c>
      <c r="AG8" s="16" t="s">
        <v>901</v>
      </c>
      <c r="AH8" s="12" t="s">
        <v>888</v>
      </c>
      <c r="AI8" s="28"/>
      <c r="AJ8" s="56" t="s">
        <v>832</v>
      </c>
      <c r="AK8" s="47" t="s">
        <v>833</v>
      </c>
      <c r="AL8" s="47" t="s">
        <v>834</v>
      </c>
      <c r="AM8" s="47" t="s">
        <v>835</v>
      </c>
      <c r="AN8" s="47" t="s">
        <v>836</v>
      </c>
      <c r="AO8" s="47" t="s">
        <v>837</v>
      </c>
      <c r="AP8" s="47" t="s">
        <v>900</v>
      </c>
      <c r="AQ8" s="47" t="s">
        <v>901</v>
      </c>
      <c r="AR8" s="48" t="s">
        <v>888</v>
      </c>
      <c r="AS8" s="28"/>
      <c r="AT8" s="15" t="s">
        <v>832</v>
      </c>
      <c r="AU8" s="16" t="s">
        <v>833</v>
      </c>
      <c r="AV8" s="16" t="s">
        <v>834</v>
      </c>
      <c r="AW8" s="16" t="s">
        <v>835</v>
      </c>
      <c r="AX8" s="130" t="s">
        <v>836</v>
      </c>
      <c r="AY8" s="16" t="s">
        <v>837</v>
      </c>
      <c r="AZ8" s="16" t="s">
        <v>900</v>
      </c>
      <c r="BA8" s="16" t="s">
        <v>901</v>
      </c>
      <c r="BB8" s="12" t="s">
        <v>888</v>
      </c>
      <c r="BC8" s="28"/>
      <c r="BD8" s="15" t="s">
        <v>832</v>
      </c>
      <c r="BE8" s="16" t="s">
        <v>833</v>
      </c>
      <c r="BF8" s="16" t="s">
        <v>834</v>
      </c>
      <c r="BG8" s="16" t="s">
        <v>835</v>
      </c>
      <c r="BH8" s="16" t="s">
        <v>836</v>
      </c>
      <c r="BI8" s="16" t="s">
        <v>837</v>
      </c>
      <c r="BJ8" s="16" t="s">
        <v>900</v>
      </c>
      <c r="BK8" s="16" t="s">
        <v>901</v>
      </c>
      <c r="BL8" s="12" t="s">
        <v>888</v>
      </c>
      <c r="BM8" s="28"/>
      <c r="BN8" s="15" t="s">
        <v>832</v>
      </c>
      <c r="BO8" s="16" t="s">
        <v>833</v>
      </c>
      <c r="BP8" s="16" t="s">
        <v>834</v>
      </c>
      <c r="BQ8" s="16" t="s">
        <v>835</v>
      </c>
      <c r="BR8" s="16" t="s">
        <v>836</v>
      </c>
      <c r="BS8" s="16" t="s">
        <v>837</v>
      </c>
      <c r="BT8" s="16" t="s">
        <v>900</v>
      </c>
      <c r="BU8" s="16" t="s">
        <v>901</v>
      </c>
      <c r="BV8" s="12" t="s">
        <v>888</v>
      </c>
      <c r="BW8" s="28"/>
      <c r="BX8" s="15" t="s">
        <v>832</v>
      </c>
      <c r="BY8" s="16" t="s">
        <v>833</v>
      </c>
      <c r="BZ8" s="16" t="s">
        <v>834</v>
      </c>
      <c r="CA8" s="16" t="s">
        <v>835</v>
      </c>
      <c r="CB8" s="16" t="s">
        <v>836</v>
      </c>
      <c r="CC8" s="16" t="s">
        <v>837</v>
      </c>
      <c r="CD8" s="16" t="s">
        <v>900</v>
      </c>
      <c r="CE8" s="16" t="s">
        <v>901</v>
      </c>
      <c r="CF8" s="12" t="s">
        <v>888</v>
      </c>
      <c r="CG8" s="28"/>
      <c r="CH8" s="15" t="s">
        <v>832</v>
      </c>
      <c r="CI8" s="16" t="s">
        <v>833</v>
      </c>
      <c r="CJ8" s="16" t="s">
        <v>834</v>
      </c>
      <c r="CK8" s="16" t="s">
        <v>835</v>
      </c>
      <c r="CL8" s="16" t="s">
        <v>836</v>
      </c>
      <c r="CM8" s="16" t="s">
        <v>837</v>
      </c>
      <c r="CN8" s="16" t="s">
        <v>900</v>
      </c>
      <c r="CO8" s="16" t="s">
        <v>901</v>
      </c>
      <c r="CP8" s="12" t="s">
        <v>888</v>
      </c>
      <c r="CR8" s="162" t="s">
        <v>946</v>
      </c>
      <c r="CS8" s="266" t="s">
        <v>945</v>
      </c>
    </row>
    <row r="9" spans="1:97" ht="15.75" thickBot="1" x14ac:dyDescent="0.3">
      <c r="B9" s="21"/>
      <c r="C9" s="22"/>
      <c r="D9" s="23"/>
      <c r="E9" s="24"/>
      <c r="F9" s="19"/>
      <c r="G9" s="10"/>
      <c r="H9" s="10"/>
      <c r="I9" s="10"/>
      <c r="J9" s="10"/>
      <c r="K9" s="10"/>
      <c r="L9" s="10"/>
      <c r="M9" s="10"/>
      <c r="N9" s="54"/>
      <c r="O9" s="10"/>
      <c r="P9" s="19"/>
      <c r="Q9" s="10"/>
      <c r="R9" s="10"/>
      <c r="S9" s="10"/>
      <c r="T9" s="10"/>
      <c r="U9" s="10"/>
      <c r="V9" s="10"/>
      <c r="W9" s="10"/>
      <c r="X9" s="20"/>
      <c r="Y9" s="10"/>
      <c r="Z9" s="19"/>
      <c r="AA9" s="10"/>
      <c r="AB9" s="10"/>
      <c r="AC9" s="10"/>
      <c r="AD9" s="10"/>
      <c r="AE9" s="10"/>
      <c r="AF9" s="10"/>
      <c r="AG9" s="10"/>
      <c r="AH9" s="20"/>
      <c r="AI9" s="10"/>
      <c r="AJ9" s="19"/>
      <c r="AK9" s="10"/>
      <c r="AL9" s="10"/>
      <c r="AM9" s="10"/>
      <c r="AN9" s="10"/>
      <c r="AO9" s="10"/>
      <c r="AP9" s="10"/>
      <c r="AQ9" s="10"/>
      <c r="AR9" s="20"/>
      <c r="AS9" s="10"/>
      <c r="AT9" s="19"/>
      <c r="AU9" s="10"/>
      <c r="AV9" s="10"/>
      <c r="AW9" s="10"/>
      <c r="AX9" s="131"/>
      <c r="AY9" s="10"/>
      <c r="AZ9" s="10"/>
      <c r="BA9" s="10"/>
      <c r="BB9" s="20"/>
      <c r="BC9" s="10"/>
      <c r="BD9" s="19"/>
      <c r="BE9" s="10"/>
      <c r="BF9" s="10"/>
      <c r="BG9" s="10"/>
      <c r="BH9" s="10"/>
      <c r="BI9" s="10"/>
      <c r="BJ9" s="10"/>
      <c r="BK9" s="10"/>
      <c r="BL9" s="20"/>
      <c r="BM9" s="10"/>
      <c r="BN9" s="19"/>
      <c r="BO9" s="10"/>
      <c r="BP9" s="10"/>
      <c r="BQ9" s="10"/>
      <c r="BR9" s="10"/>
      <c r="BS9" s="10"/>
      <c r="BT9" s="10"/>
      <c r="BU9" s="10"/>
      <c r="BV9" s="20"/>
      <c r="BW9" s="10"/>
      <c r="BX9" s="19"/>
      <c r="BY9" s="10"/>
      <c r="BZ9" s="10"/>
      <c r="CA9" s="10"/>
      <c r="CB9" s="10"/>
      <c r="CC9" s="10"/>
      <c r="CD9" s="10"/>
      <c r="CE9" s="10"/>
      <c r="CF9" s="20"/>
      <c r="CG9" s="10"/>
      <c r="CH9" s="19"/>
      <c r="CI9" s="10"/>
      <c r="CJ9" s="10"/>
      <c r="CK9" s="10"/>
      <c r="CL9" s="10"/>
      <c r="CM9" s="10"/>
      <c r="CN9" s="159"/>
      <c r="CO9" s="10"/>
      <c r="CP9" s="20"/>
      <c r="CR9" s="263"/>
      <c r="CS9" s="263"/>
    </row>
    <row r="10" spans="1:97" ht="16.5" customHeight="1" x14ac:dyDescent="0.25">
      <c r="B10" s="459">
        <v>11</v>
      </c>
      <c r="C10" s="460" t="s">
        <v>838</v>
      </c>
      <c r="D10" s="461" t="s">
        <v>609</v>
      </c>
      <c r="E10" s="462" t="s">
        <v>609</v>
      </c>
      <c r="F10" s="463">
        <v>0</v>
      </c>
      <c r="G10" s="464">
        <v>0</v>
      </c>
      <c r="H10" s="464">
        <v>0</v>
      </c>
      <c r="I10" s="464">
        <v>0</v>
      </c>
      <c r="J10" s="464">
        <v>0</v>
      </c>
      <c r="K10" s="464">
        <v>0</v>
      </c>
      <c r="L10" s="465">
        <v>0</v>
      </c>
      <c r="M10" s="465">
        <v>0</v>
      </c>
      <c r="N10" s="465">
        <v>0</v>
      </c>
      <c r="O10" s="466"/>
      <c r="P10" s="467">
        <v>0</v>
      </c>
      <c r="Q10" s="468">
        <v>0</v>
      </c>
      <c r="R10" s="468">
        <v>0</v>
      </c>
      <c r="S10" s="468">
        <v>0</v>
      </c>
      <c r="T10" s="468">
        <v>0</v>
      </c>
      <c r="U10" s="468">
        <v>0</v>
      </c>
      <c r="V10" s="218">
        <v>0</v>
      </c>
      <c r="W10" s="219">
        <v>0</v>
      </c>
      <c r="X10" s="220">
        <v>0</v>
      </c>
      <c r="Y10" s="469"/>
      <c r="Z10" s="467">
        <v>0</v>
      </c>
      <c r="AA10" s="468">
        <v>0</v>
      </c>
      <c r="AB10" s="468">
        <v>0</v>
      </c>
      <c r="AC10" s="468">
        <v>0</v>
      </c>
      <c r="AD10" s="468">
        <v>0</v>
      </c>
      <c r="AE10" s="468">
        <v>0</v>
      </c>
      <c r="AF10" s="147">
        <v>0</v>
      </c>
      <c r="AG10" s="147">
        <v>0</v>
      </c>
      <c r="AH10" s="147">
        <v>0</v>
      </c>
      <c r="AI10" s="469"/>
      <c r="AJ10" s="467">
        <v>0</v>
      </c>
      <c r="AK10" s="468">
        <v>0</v>
      </c>
      <c r="AL10" s="468">
        <v>0</v>
      </c>
      <c r="AM10" s="468">
        <v>0</v>
      </c>
      <c r="AN10" s="468">
        <v>0</v>
      </c>
      <c r="AO10" s="468">
        <v>0</v>
      </c>
      <c r="AP10" s="147">
        <v>0</v>
      </c>
      <c r="AQ10" s="147">
        <v>0</v>
      </c>
      <c r="AR10" s="147">
        <v>0</v>
      </c>
      <c r="AS10" s="469"/>
      <c r="AT10" s="467">
        <v>0</v>
      </c>
      <c r="AU10" s="468">
        <v>0</v>
      </c>
      <c r="AV10" s="468">
        <v>0</v>
      </c>
      <c r="AW10" s="468">
        <v>0</v>
      </c>
      <c r="AX10" s="128">
        <v>0</v>
      </c>
      <c r="AY10" s="468">
        <v>0</v>
      </c>
      <c r="AZ10" s="147">
        <v>0</v>
      </c>
      <c r="BA10" s="147">
        <v>0</v>
      </c>
      <c r="BB10" s="147">
        <v>0</v>
      </c>
      <c r="BC10" s="469"/>
      <c r="BD10" s="467">
        <v>0</v>
      </c>
      <c r="BE10" s="468">
        <v>0</v>
      </c>
      <c r="BF10" s="468">
        <v>0</v>
      </c>
      <c r="BG10" s="468">
        <v>0</v>
      </c>
      <c r="BH10" s="468">
        <v>0</v>
      </c>
      <c r="BI10" s="468">
        <v>0</v>
      </c>
      <c r="BJ10" s="147">
        <v>0</v>
      </c>
      <c r="BK10" s="147">
        <v>0</v>
      </c>
      <c r="BL10" s="147">
        <v>0</v>
      </c>
      <c r="BM10" s="469"/>
      <c r="BN10" s="467">
        <v>0</v>
      </c>
      <c r="BO10" s="468">
        <v>0</v>
      </c>
      <c r="BP10" s="468">
        <v>0</v>
      </c>
      <c r="BQ10" s="468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470"/>
      <c r="BX10" s="467">
        <v>0</v>
      </c>
      <c r="BY10" s="468">
        <v>0</v>
      </c>
      <c r="BZ10" s="468">
        <v>0</v>
      </c>
      <c r="CA10" s="468">
        <v>0</v>
      </c>
      <c r="CB10" s="468">
        <v>0</v>
      </c>
      <c r="CC10" s="468">
        <v>0</v>
      </c>
      <c r="CD10" s="147">
        <v>0</v>
      </c>
      <c r="CE10" s="147">
        <v>0</v>
      </c>
      <c r="CF10" s="147">
        <v>0</v>
      </c>
      <c r="CG10" s="471"/>
      <c r="CH10" s="472">
        <f t="shared" ref="CH10:CH73" si="0">SUM(F10+P10+Z10+AJ10+AT10+BD10+BN10+BX10)</f>
        <v>0</v>
      </c>
      <c r="CI10" s="473">
        <f t="shared" ref="CI10:CI73" si="1">SUM(G10+Q10+AA10+AK10+AU10+BE10+BO10+BY10)</f>
        <v>0</v>
      </c>
      <c r="CJ10" s="473">
        <f t="shared" ref="CJ10:CJ73" si="2">SUM(H10+R10+AB10+AL10+AV10+BF10+BP10+BZ10)</f>
        <v>0</v>
      </c>
      <c r="CK10" s="473">
        <f t="shared" ref="CK10:CK73" si="3">SUM(I10+S10+AC10+AM10+AW10+BG10+BQ10+CA10)</f>
        <v>0</v>
      </c>
      <c r="CL10" s="473">
        <f t="shared" ref="CL10:CL73" si="4">SUM(J10+T10+AD10+AN10+AX10+BH10+BR10+CB10)</f>
        <v>0</v>
      </c>
      <c r="CM10" s="473">
        <f t="shared" ref="CM10:CM73" si="5">SUM(K10+U10+AE10+AO10+AY10+BI10+BS10+CC10)</f>
        <v>0</v>
      </c>
      <c r="CN10" s="473">
        <f t="shared" ref="CN10:CN73" si="6">SUM(L10+V10+AF10+AP10+AZ10+BJ10+BT10+CD10)</f>
        <v>0</v>
      </c>
      <c r="CO10" s="473">
        <f t="shared" ref="CO10:CO73" si="7">SUM(M10+W10+AG10+AQ10+BA10+BK10+BU10+CE10)</f>
        <v>0</v>
      </c>
      <c r="CP10" s="473">
        <f t="shared" ref="CP10:CP73" si="8">SUM(N10+X10+AH10+AR10+BB10+BL10+BV10+CF10)</f>
        <v>0</v>
      </c>
      <c r="CR10" s="251">
        <f>CP10-CK10</f>
        <v>0</v>
      </c>
      <c r="CS10" s="252">
        <f>CP10-CI10</f>
        <v>0</v>
      </c>
    </row>
    <row r="11" spans="1:97" ht="15" customHeight="1" x14ac:dyDescent="0.25">
      <c r="B11" s="474">
        <v>21</v>
      </c>
      <c r="C11" s="475" t="s">
        <v>419</v>
      </c>
      <c r="D11" s="475" t="s">
        <v>609</v>
      </c>
      <c r="E11" s="476" t="s">
        <v>609</v>
      </c>
      <c r="F11" s="467">
        <f t="shared" ref="F11:K11" si="9">SUM(F12+F13+F14)</f>
        <v>0</v>
      </c>
      <c r="G11" s="468">
        <f t="shared" si="9"/>
        <v>0</v>
      </c>
      <c r="H11" s="468">
        <f t="shared" si="9"/>
        <v>0</v>
      </c>
      <c r="I11" s="468">
        <f t="shared" si="9"/>
        <v>0</v>
      </c>
      <c r="J11" s="468">
        <f t="shared" si="9"/>
        <v>0</v>
      </c>
      <c r="K11" s="468">
        <f t="shared" si="9"/>
        <v>0</v>
      </c>
      <c r="L11" s="465">
        <v>0</v>
      </c>
      <c r="M11" s="465">
        <v>0</v>
      </c>
      <c r="N11" s="465">
        <v>0</v>
      </c>
      <c r="O11" s="477"/>
      <c r="P11" s="467">
        <f t="shared" ref="P11:U11" si="10">SUM(P12+P13+P14)</f>
        <v>0</v>
      </c>
      <c r="Q11" s="468">
        <f t="shared" si="10"/>
        <v>0</v>
      </c>
      <c r="R11" s="468">
        <f t="shared" si="10"/>
        <v>0</v>
      </c>
      <c r="S11" s="468">
        <f t="shared" si="10"/>
        <v>0</v>
      </c>
      <c r="T11" s="468">
        <f t="shared" si="10"/>
        <v>0</v>
      </c>
      <c r="U11" s="468">
        <f t="shared" si="10"/>
        <v>0</v>
      </c>
      <c r="V11" s="174">
        <v>0</v>
      </c>
      <c r="W11" s="221">
        <v>0</v>
      </c>
      <c r="X11" s="222">
        <v>0</v>
      </c>
      <c r="Y11" s="469"/>
      <c r="Z11" s="467">
        <f t="shared" ref="Z11:AE11" si="11">SUM(Z12+Z13+Z14)</f>
        <v>15</v>
      </c>
      <c r="AA11" s="468">
        <f t="shared" si="11"/>
        <v>15</v>
      </c>
      <c r="AB11" s="468">
        <f t="shared" si="11"/>
        <v>0</v>
      </c>
      <c r="AC11" s="468">
        <f t="shared" si="11"/>
        <v>0</v>
      </c>
      <c r="AD11" s="468">
        <f t="shared" si="11"/>
        <v>0</v>
      </c>
      <c r="AE11" s="468">
        <f t="shared" si="11"/>
        <v>0</v>
      </c>
      <c r="AF11" s="147">
        <v>0</v>
      </c>
      <c r="AG11" s="147">
        <v>0</v>
      </c>
      <c r="AH11" s="147">
        <v>0</v>
      </c>
      <c r="AI11" s="469"/>
      <c r="AJ11" s="467">
        <f t="shared" ref="AJ11:AO11" si="12">SUM(AJ12+AJ13+AJ14)</f>
        <v>0</v>
      </c>
      <c r="AK11" s="468">
        <f t="shared" si="12"/>
        <v>0</v>
      </c>
      <c r="AL11" s="468">
        <f t="shared" si="12"/>
        <v>0</v>
      </c>
      <c r="AM11" s="468">
        <f t="shared" si="12"/>
        <v>0</v>
      </c>
      <c r="AN11" s="468">
        <f t="shared" si="12"/>
        <v>0</v>
      </c>
      <c r="AO11" s="468">
        <f t="shared" si="12"/>
        <v>0</v>
      </c>
      <c r="AP11" s="147">
        <v>0</v>
      </c>
      <c r="AQ11" s="147">
        <v>0</v>
      </c>
      <c r="AR11" s="147">
        <v>0</v>
      </c>
      <c r="AS11" s="469"/>
      <c r="AT11" s="467">
        <f t="shared" ref="AT11:AY11" si="13">SUM(AT12+AT13+AT14)</f>
        <v>0</v>
      </c>
      <c r="AU11" s="468">
        <f t="shared" si="13"/>
        <v>0</v>
      </c>
      <c r="AV11" s="468">
        <f t="shared" si="13"/>
        <v>0</v>
      </c>
      <c r="AW11" s="468">
        <f t="shared" si="13"/>
        <v>0</v>
      </c>
      <c r="AX11" s="128">
        <v>0</v>
      </c>
      <c r="AY11" s="468">
        <f t="shared" si="13"/>
        <v>0</v>
      </c>
      <c r="AZ11" s="147">
        <v>0</v>
      </c>
      <c r="BA11" s="147">
        <v>0</v>
      </c>
      <c r="BB11" s="147">
        <v>0</v>
      </c>
      <c r="BC11" s="469"/>
      <c r="BD11" s="467">
        <f t="shared" ref="BD11:BI11" si="14">SUM(BD12+BD13+BD14)</f>
        <v>17</v>
      </c>
      <c r="BE11" s="468">
        <f t="shared" si="14"/>
        <v>17</v>
      </c>
      <c r="BF11" s="468">
        <f t="shared" si="14"/>
        <v>0</v>
      </c>
      <c r="BG11" s="468">
        <f t="shared" si="14"/>
        <v>17</v>
      </c>
      <c r="BH11" s="468">
        <f t="shared" si="14"/>
        <v>17</v>
      </c>
      <c r="BI11" s="468">
        <f t="shared" si="14"/>
        <v>0</v>
      </c>
      <c r="BJ11" s="147">
        <v>10</v>
      </c>
      <c r="BK11" s="147">
        <v>10</v>
      </c>
      <c r="BL11" s="147">
        <v>10</v>
      </c>
      <c r="BM11" s="469"/>
      <c r="BN11" s="467">
        <f t="shared" ref="BN11:BQ11" si="15">SUM(BN12+BN13+BN14)</f>
        <v>0</v>
      </c>
      <c r="BO11" s="468">
        <f t="shared" si="15"/>
        <v>0</v>
      </c>
      <c r="BP11" s="468">
        <f t="shared" si="15"/>
        <v>0</v>
      </c>
      <c r="BQ11" s="468">
        <f t="shared" si="15"/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470"/>
      <c r="BX11" s="467">
        <f t="shared" ref="BX11:CC11" si="16">SUM(BX12+BX13+BX14)</f>
        <v>10</v>
      </c>
      <c r="BY11" s="468">
        <f t="shared" si="16"/>
        <v>10</v>
      </c>
      <c r="BZ11" s="468">
        <f t="shared" si="16"/>
        <v>0</v>
      </c>
      <c r="CA11" s="468">
        <f t="shared" si="16"/>
        <v>8</v>
      </c>
      <c r="CB11" s="468">
        <f t="shared" si="16"/>
        <v>0</v>
      </c>
      <c r="CC11" s="468">
        <f t="shared" si="16"/>
        <v>0</v>
      </c>
      <c r="CD11" s="147">
        <v>0</v>
      </c>
      <c r="CE11" s="147">
        <v>0</v>
      </c>
      <c r="CF11" s="147">
        <v>0</v>
      </c>
      <c r="CG11" s="471"/>
      <c r="CH11" s="478">
        <f t="shared" si="0"/>
        <v>42</v>
      </c>
      <c r="CI11" s="479">
        <f t="shared" si="1"/>
        <v>42</v>
      </c>
      <c r="CJ11" s="479">
        <f t="shared" si="2"/>
        <v>0</v>
      </c>
      <c r="CK11" s="479">
        <f t="shared" si="3"/>
        <v>25</v>
      </c>
      <c r="CL11" s="479">
        <f t="shared" si="4"/>
        <v>17</v>
      </c>
      <c r="CM11" s="479">
        <f t="shared" si="5"/>
        <v>0</v>
      </c>
      <c r="CN11" s="479">
        <f t="shared" si="6"/>
        <v>10</v>
      </c>
      <c r="CO11" s="479">
        <f t="shared" si="7"/>
        <v>10</v>
      </c>
      <c r="CP11" s="479">
        <f t="shared" si="8"/>
        <v>10</v>
      </c>
      <c r="CR11" s="253">
        <f t="shared" ref="CR11:CR74" si="17">CP11-CK11</f>
        <v>-15</v>
      </c>
      <c r="CS11" s="254">
        <f t="shared" ref="CS11:CS74" si="18">CP11-CI11</f>
        <v>-32</v>
      </c>
    </row>
    <row r="12" spans="1:97" ht="15" customHeight="1" x14ac:dyDescent="0.25">
      <c r="A12" s="9"/>
      <c r="B12" s="480">
        <v>21</v>
      </c>
      <c r="C12" s="481" t="s">
        <v>609</v>
      </c>
      <c r="D12" s="481" t="s">
        <v>0</v>
      </c>
      <c r="E12" s="482" t="s">
        <v>420</v>
      </c>
      <c r="F12" s="483">
        <v>0</v>
      </c>
      <c r="G12" s="484">
        <v>0</v>
      </c>
      <c r="H12" s="484">
        <v>0</v>
      </c>
      <c r="I12" s="484">
        <v>0</v>
      </c>
      <c r="J12" s="484">
        <v>0</v>
      </c>
      <c r="K12" s="484">
        <v>0</v>
      </c>
      <c r="L12" s="485" t="s">
        <v>929</v>
      </c>
      <c r="M12" s="485">
        <v>0</v>
      </c>
      <c r="N12" s="485" t="s">
        <v>929</v>
      </c>
      <c r="O12" s="486"/>
      <c r="P12" s="487">
        <v>0</v>
      </c>
      <c r="Q12" s="484">
        <v>0</v>
      </c>
      <c r="R12" s="484">
        <v>0</v>
      </c>
      <c r="S12" s="488"/>
      <c r="T12" s="488"/>
      <c r="U12" s="488"/>
      <c r="V12" s="233"/>
      <c r="W12" s="234"/>
      <c r="X12" s="235"/>
      <c r="Y12" s="489"/>
      <c r="Z12" s="487">
        <v>0</v>
      </c>
      <c r="AA12" s="484">
        <v>0</v>
      </c>
      <c r="AB12" s="484">
        <v>0</v>
      </c>
      <c r="AC12" s="484">
        <v>0</v>
      </c>
      <c r="AD12" s="488"/>
      <c r="AE12" s="488"/>
      <c r="AF12" s="146"/>
      <c r="AG12" s="146"/>
      <c r="AH12" s="146"/>
      <c r="AI12" s="489"/>
      <c r="AJ12" s="487">
        <v>0</v>
      </c>
      <c r="AK12" s="484">
        <v>0</v>
      </c>
      <c r="AL12" s="484">
        <v>0</v>
      </c>
      <c r="AM12" s="484">
        <v>0</v>
      </c>
      <c r="AN12" s="484">
        <v>0</v>
      </c>
      <c r="AO12" s="484">
        <v>0</v>
      </c>
      <c r="AP12" s="146">
        <v>0</v>
      </c>
      <c r="AQ12" s="146">
        <v>0</v>
      </c>
      <c r="AR12" s="146">
        <v>0</v>
      </c>
      <c r="AS12" s="489"/>
      <c r="AT12" s="487">
        <v>0</v>
      </c>
      <c r="AU12" s="484">
        <v>0</v>
      </c>
      <c r="AV12" s="484">
        <v>0</v>
      </c>
      <c r="AW12" s="484">
        <v>0</v>
      </c>
      <c r="AX12" s="127"/>
      <c r="AY12" s="488"/>
      <c r="AZ12" s="146"/>
      <c r="BA12" s="146"/>
      <c r="BB12" s="146"/>
      <c r="BC12" s="489"/>
      <c r="BD12" s="487">
        <v>0</v>
      </c>
      <c r="BE12" s="484">
        <v>0</v>
      </c>
      <c r="BF12" s="484">
        <v>0</v>
      </c>
      <c r="BG12" s="484">
        <v>0</v>
      </c>
      <c r="BH12" s="484">
        <v>0</v>
      </c>
      <c r="BI12" s="484">
        <v>0</v>
      </c>
      <c r="BJ12" s="146">
        <v>0</v>
      </c>
      <c r="BK12" s="146">
        <v>0</v>
      </c>
      <c r="BL12" s="146">
        <v>0</v>
      </c>
      <c r="BM12" s="489"/>
      <c r="BN12" s="487">
        <v>0</v>
      </c>
      <c r="BO12" s="484">
        <v>0</v>
      </c>
      <c r="BP12" s="484">
        <v>0</v>
      </c>
      <c r="BQ12" s="484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490"/>
      <c r="BX12" s="487">
        <v>10</v>
      </c>
      <c r="BY12" s="484">
        <v>10</v>
      </c>
      <c r="BZ12" s="484">
        <v>0</v>
      </c>
      <c r="CA12" s="484">
        <v>8</v>
      </c>
      <c r="CB12" s="484">
        <v>0</v>
      </c>
      <c r="CC12" s="484">
        <v>0</v>
      </c>
      <c r="CD12" s="146">
        <v>0</v>
      </c>
      <c r="CE12" s="146">
        <v>0</v>
      </c>
      <c r="CF12" s="146">
        <v>0</v>
      </c>
      <c r="CG12" s="491"/>
      <c r="CH12" s="492">
        <f t="shared" si="0"/>
        <v>10</v>
      </c>
      <c r="CI12" s="493">
        <f t="shared" si="1"/>
        <v>10</v>
      </c>
      <c r="CJ12" s="493">
        <f t="shared" si="2"/>
        <v>0</v>
      </c>
      <c r="CK12" s="493">
        <f t="shared" si="3"/>
        <v>8</v>
      </c>
      <c r="CL12" s="493">
        <f t="shared" si="4"/>
        <v>0</v>
      </c>
      <c r="CM12" s="493">
        <f t="shared" si="5"/>
        <v>0</v>
      </c>
      <c r="CN12" s="493">
        <f t="shared" si="6"/>
        <v>0</v>
      </c>
      <c r="CO12" s="493">
        <f t="shared" si="7"/>
        <v>0</v>
      </c>
      <c r="CP12" s="493">
        <f t="shared" si="8"/>
        <v>0</v>
      </c>
      <c r="CQ12"/>
      <c r="CR12" s="255">
        <f t="shared" si="17"/>
        <v>-8</v>
      </c>
      <c r="CS12" s="256">
        <f t="shared" si="18"/>
        <v>-10</v>
      </c>
    </row>
    <row r="13" spans="1:97" ht="15" customHeight="1" x14ac:dyDescent="0.25">
      <c r="A13" s="9"/>
      <c r="B13" s="480">
        <v>21</v>
      </c>
      <c r="C13" s="481" t="s">
        <v>609</v>
      </c>
      <c r="D13" s="481" t="s">
        <v>1</v>
      </c>
      <c r="E13" s="482" t="s">
        <v>421</v>
      </c>
      <c r="F13" s="483">
        <v>0</v>
      </c>
      <c r="G13" s="484">
        <v>0</v>
      </c>
      <c r="H13" s="484">
        <v>0</v>
      </c>
      <c r="I13" s="484">
        <v>0</v>
      </c>
      <c r="J13" s="484">
        <v>0</v>
      </c>
      <c r="K13" s="484">
        <v>0</v>
      </c>
      <c r="L13" s="485" t="s">
        <v>929</v>
      </c>
      <c r="M13" s="485" t="s">
        <v>929</v>
      </c>
      <c r="N13" s="485" t="s">
        <v>929</v>
      </c>
      <c r="O13" s="486"/>
      <c r="P13" s="487">
        <v>0</v>
      </c>
      <c r="Q13" s="484">
        <v>0</v>
      </c>
      <c r="R13" s="484">
        <v>0</v>
      </c>
      <c r="S13" s="488"/>
      <c r="T13" s="488"/>
      <c r="U13" s="488"/>
      <c r="V13" s="233"/>
      <c r="W13" s="234"/>
      <c r="X13" s="235"/>
      <c r="Y13" s="489"/>
      <c r="Z13" s="487">
        <v>0</v>
      </c>
      <c r="AA13" s="484">
        <v>0</v>
      </c>
      <c r="AB13" s="484">
        <v>0</v>
      </c>
      <c r="AC13" s="484">
        <v>0</v>
      </c>
      <c r="AD13" s="488"/>
      <c r="AE13" s="488"/>
      <c r="AF13" s="146"/>
      <c r="AG13" s="146"/>
      <c r="AH13" s="146"/>
      <c r="AI13" s="489"/>
      <c r="AJ13" s="487">
        <v>0</v>
      </c>
      <c r="AK13" s="484">
        <v>0</v>
      </c>
      <c r="AL13" s="484">
        <v>0</v>
      </c>
      <c r="AM13" s="484">
        <v>0</v>
      </c>
      <c r="AN13" s="484">
        <v>0</v>
      </c>
      <c r="AO13" s="484">
        <v>0</v>
      </c>
      <c r="AP13" s="146">
        <v>0</v>
      </c>
      <c r="AQ13" s="146">
        <v>0</v>
      </c>
      <c r="AR13" s="146">
        <v>0</v>
      </c>
      <c r="AS13" s="489"/>
      <c r="AT13" s="487">
        <v>0</v>
      </c>
      <c r="AU13" s="484">
        <v>0</v>
      </c>
      <c r="AV13" s="484">
        <v>0</v>
      </c>
      <c r="AW13" s="484">
        <v>0</v>
      </c>
      <c r="AX13" s="127"/>
      <c r="AY13" s="488"/>
      <c r="AZ13" s="146"/>
      <c r="BA13" s="146"/>
      <c r="BB13" s="146"/>
      <c r="BC13" s="489"/>
      <c r="BD13" s="487">
        <v>17</v>
      </c>
      <c r="BE13" s="484">
        <v>17</v>
      </c>
      <c r="BF13" s="484">
        <v>0</v>
      </c>
      <c r="BG13" s="484">
        <v>17</v>
      </c>
      <c r="BH13" s="484">
        <v>17</v>
      </c>
      <c r="BI13" s="484">
        <v>0</v>
      </c>
      <c r="BJ13" s="146">
        <v>10</v>
      </c>
      <c r="BK13" s="146">
        <v>10</v>
      </c>
      <c r="BL13" s="146">
        <v>10</v>
      </c>
      <c r="BM13" s="489"/>
      <c r="BN13" s="487">
        <v>0</v>
      </c>
      <c r="BO13" s="484">
        <v>0</v>
      </c>
      <c r="BP13" s="484">
        <v>0</v>
      </c>
      <c r="BQ13" s="484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490"/>
      <c r="BX13" s="487">
        <v>0</v>
      </c>
      <c r="BY13" s="484">
        <v>0</v>
      </c>
      <c r="BZ13" s="484">
        <v>0</v>
      </c>
      <c r="CA13" s="484">
        <v>0</v>
      </c>
      <c r="CB13" s="484">
        <v>0</v>
      </c>
      <c r="CC13" s="484">
        <v>0</v>
      </c>
      <c r="CD13" s="146">
        <v>0</v>
      </c>
      <c r="CE13" s="146">
        <v>0</v>
      </c>
      <c r="CF13" s="146">
        <v>0</v>
      </c>
      <c r="CG13" s="491"/>
      <c r="CH13" s="492">
        <f t="shared" si="0"/>
        <v>17</v>
      </c>
      <c r="CI13" s="493">
        <f t="shared" si="1"/>
        <v>17</v>
      </c>
      <c r="CJ13" s="493">
        <f t="shared" si="2"/>
        <v>0</v>
      </c>
      <c r="CK13" s="493">
        <f t="shared" si="3"/>
        <v>17</v>
      </c>
      <c r="CL13" s="493">
        <f t="shared" si="4"/>
        <v>17</v>
      </c>
      <c r="CM13" s="493">
        <f t="shared" si="5"/>
        <v>0</v>
      </c>
      <c r="CN13" s="493">
        <f t="shared" si="6"/>
        <v>10</v>
      </c>
      <c r="CO13" s="493">
        <f t="shared" si="7"/>
        <v>10</v>
      </c>
      <c r="CP13" s="493">
        <f t="shared" si="8"/>
        <v>10</v>
      </c>
      <c r="CQ13"/>
      <c r="CR13" s="255">
        <f t="shared" si="17"/>
        <v>-7</v>
      </c>
      <c r="CS13" s="256">
        <f t="shared" si="18"/>
        <v>-7</v>
      </c>
    </row>
    <row r="14" spans="1:97" ht="15" customHeight="1" x14ac:dyDescent="0.25">
      <c r="A14" s="9"/>
      <c r="B14" s="480">
        <v>21</v>
      </c>
      <c r="C14" s="481" t="s">
        <v>609</v>
      </c>
      <c r="D14" s="481" t="s">
        <v>2</v>
      </c>
      <c r="E14" s="482" t="s">
        <v>839</v>
      </c>
      <c r="F14" s="483">
        <v>0</v>
      </c>
      <c r="G14" s="484">
        <v>0</v>
      </c>
      <c r="H14" s="484">
        <v>0</v>
      </c>
      <c r="I14" s="484">
        <v>0</v>
      </c>
      <c r="J14" s="484">
        <v>0</v>
      </c>
      <c r="K14" s="484">
        <v>0</v>
      </c>
      <c r="L14" s="485" t="s">
        <v>929</v>
      </c>
      <c r="M14" s="485" t="s">
        <v>929</v>
      </c>
      <c r="N14" s="485" t="s">
        <v>929</v>
      </c>
      <c r="O14" s="486"/>
      <c r="P14" s="487">
        <v>0</v>
      </c>
      <c r="Q14" s="484">
        <v>0</v>
      </c>
      <c r="R14" s="484">
        <v>0</v>
      </c>
      <c r="S14" s="488"/>
      <c r="T14" s="488"/>
      <c r="U14" s="488"/>
      <c r="V14" s="233"/>
      <c r="W14" s="234"/>
      <c r="X14" s="235"/>
      <c r="Y14" s="489"/>
      <c r="Z14" s="487">
        <v>15</v>
      </c>
      <c r="AA14" s="484">
        <v>15</v>
      </c>
      <c r="AB14" s="484">
        <v>0</v>
      </c>
      <c r="AC14" s="484">
        <v>0</v>
      </c>
      <c r="AD14" s="484">
        <v>0</v>
      </c>
      <c r="AE14" s="484">
        <v>0</v>
      </c>
      <c r="AF14" s="146">
        <v>0</v>
      </c>
      <c r="AG14" s="146">
        <v>0</v>
      </c>
      <c r="AH14" s="146">
        <v>0</v>
      </c>
      <c r="AI14" s="489"/>
      <c r="AJ14" s="487">
        <v>0</v>
      </c>
      <c r="AK14" s="484">
        <v>0</v>
      </c>
      <c r="AL14" s="484">
        <v>0</v>
      </c>
      <c r="AM14" s="484">
        <v>0</v>
      </c>
      <c r="AN14" s="484">
        <v>0</v>
      </c>
      <c r="AO14" s="484">
        <v>0</v>
      </c>
      <c r="AP14" s="146">
        <v>0</v>
      </c>
      <c r="AQ14" s="146">
        <v>0</v>
      </c>
      <c r="AR14" s="146">
        <v>0</v>
      </c>
      <c r="AS14" s="489"/>
      <c r="AT14" s="487">
        <v>0</v>
      </c>
      <c r="AU14" s="484">
        <v>0</v>
      </c>
      <c r="AV14" s="484">
        <v>0</v>
      </c>
      <c r="AW14" s="484">
        <v>0</v>
      </c>
      <c r="AX14" s="127"/>
      <c r="AY14" s="488"/>
      <c r="AZ14" s="146"/>
      <c r="BA14" s="146"/>
      <c r="BB14" s="146"/>
      <c r="BC14" s="489"/>
      <c r="BD14" s="487">
        <v>0</v>
      </c>
      <c r="BE14" s="484">
        <v>0</v>
      </c>
      <c r="BF14" s="484">
        <v>0</v>
      </c>
      <c r="BG14" s="484">
        <v>0</v>
      </c>
      <c r="BH14" s="484">
        <v>0</v>
      </c>
      <c r="BI14" s="484">
        <v>0</v>
      </c>
      <c r="BJ14" s="146">
        <v>0</v>
      </c>
      <c r="BK14" s="146">
        <v>0</v>
      </c>
      <c r="BL14" s="146">
        <v>0</v>
      </c>
      <c r="BM14" s="489"/>
      <c r="BN14" s="487">
        <v>0</v>
      </c>
      <c r="BO14" s="484">
        <v>0</v>
      </c>
      <c r="BP14" s="484">
        <v>0</v>
      </c>
      <c r="BQ14" s="484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490"/>
      <c r="BX14" s="487">
        <v>0</v>
      </c>
      <c r="BY14" s="484">
        <v>0</v>
      </c>
      <c r="BZ14" s="484">
        <v>0</v>
      </c>
      <c r="CA14" s="484">
        <v>0</v>
      </c>
      <c r="CB14" s="484">
        <v>0</v>
      </c>
      <c r="CC14" s="484">
        <v>0</v>
      </c>
      <c r="CD14" s="146">
        <v>0</v>
      </c>
      <c r="CE14" s="146">
        <v>0</v>
      </c>
      <c r="CF14" s="146">
        <v>0</v>
      </c>
      <c r="CG14" s="491"/>
      <c r="CH14" s="492">
        <f t="shared" si="0"/>
        <v>15</v>
      </c>
      <c r="CI14" s="493">
        <f t="shared" si="1"/>
        <v>15</v>
      </c>
      <c r="CJ14" s="493">
        <f t="shared" si="2"/>
        <v>0</v>
      </c>
      <c r="CK14" s="493">
        <f t="shared" si="3"/>
        <v>0</v>
      </c>
      <c r="CL14" s="493">
        <f t="shared" si="4"/>
        <v>0</v>
      </c>
      <c r="CM14" s="493">
        <f t="shared" si="5"/>
        <v>0</v>
      </c>
      <c r="CN14" s="493">
        <f t="shared" si="6"/>
        <v>0</v>
      </c>
      <c r="CO14" s="493">
        <f t="shared" si="7"/>
        <v>0</v>
      </c>
      <c r="CP14" s="493">
        <f t="shared" si="8"/>
        <v>0</v>
      </c>
      <c r="CQ14"/>
      <c r="CR14" s="255">
        <f t="shared" si="17"/>
        <v>0</v>
      </c>
      <c r="CS14" s="256">
        <f t="shared" si="18"/>
        <v>-15</v>
      </c>
    </row>
    <row r="15" spans="1:97" ht="15" customHeight="1" x14ac:dyDescent="0.25">
      <c r="B15" s="474">
        <v>22</v>
      </c>
      <c r="C15" s="475" t="s">
        <v>422</v>
      </c>
      <c r="D15" s="475" t="s">
        <v>609</v>
      </c>
      <c r="E15" s="476" t="s">
        <v>609</v>
      </c>
      <c r="F15" s="467">
        <f t="shared" ref="F15:K15" si="19">SUM(F16+F17+F18+F19+F20+F21)</f>
        <v>5</v>
      </c>
      <c r="G15" s="468">
        <f t="shared" si="19"/>
        <v>5</v>
      </c>
      <c r="H15" s="468">
        <f t="shared" si="19"/>
        <v>0</v>
      </c>
      <c r="I15" s="468">
        <f t="shared" si="19"/>
        <v>0</v>
      </c>
      <c r="J15" s="468">
        <f t="shared" si="19"/>
        <v>0</v>
      </c>
      <c r="K15" s="468">
        <f t="shared" si="19"/>
        <v>0</v>
      </c>
      <c r="L15" s="465">
        <v>0</v>
      </c>
      <c r="M15" s="465">
        <v>0</v>
      </c>
      <c r="N15" s="465">
        <v>0</v>
      </c>
      <c r="O15" s="477"/>
      <c r="P15" s="467">
        <f t="shared" ref="P15:U15" si="20">SUM(P16+P17+P18+P19+P20+P21)</f>
        <v>62</v>
      </c>
      <c r="Q15" s="468">
        <f t="shared" si="20"/>
        <v>62</v>
      </c>
      <c r="R15" s="468">
        <f t="shared" si="20"/>
        <v>0</v>
      </c>
      <c r="S15" s="468">
        <f t="shared" si="20"/>
        <v>0</v>
      </c>
      <c r="T15" s="468">
        <f t="shared" si="20"/>
        <v>0</v>
      </c>
      <c r="U15" s="468">
        <f t="shared" si="20"/>
        <v>0</v>
      </c>
      <c r="V15" s="174">
        <v>0</v>
      </c>
      <c r="W15" s="221">
        <v>0</v>
      </c>
      <c r="X15" s="222">
        <v>0</v>
      </c>
      <c r="Y15" s="469"/>
      <c r="Z15" s="467">
        <f t="shared" ref="Z15:AE15" si="21">SUM(Z16+Z17+Z18+Z19+Z20+Z21)</f>
        <v>59</v>
      </c>
      <c r="AA15" s="468">
        <f t="shared" si="21"/>
        <v>59</v>
      </c>
      <c r="AB15" s="468">
        <f t="shared" si="21"/>
        <v>0</v>
      </c>
      <c r="AC15" s="468">
        <f t="shared" si="21"/>
        <v>0</v>
      </c>
      <c r="AD15" s="468">
        <f t="shared" si="21"/>
        <v>0</v>
      </c>
      <c r="AE15" s="468">
        <f t="shared" si="21"/>
        <v>0</v>
      </c>
      <c r="AF15" s="147">
        <v>0</v>
      </c>
      <c r="AG15" s="147">
        <v>0</v>
      </c>
      <c r="AH15" s="147">
        <v>0</v>
      </c>
      <c r="AI15" s="469"/>
      <c r="AJ15" s="467">
        <f t="shared" ref="AJ15:AO15" si="22">SUM(AJ16+AJ17+AJ18+AJ19+AJ20+AJ21)</f>
        <v>62</v>
      </c>
      <c r="AK15" s="468">
        <f t="shared" si="22"/>
        <v>62</v>
      </c>
      <c r="AL15" s="468">
        <f t="shared" si="22"/>
        <v>0</v>
      </c>
      <c r="AM15" s="468">
        <f t="shared" si="22"/>
        <v>0</v>
      </c>
      <c r="AN15" s="468">
        <f t="shared" si="22"/>
        <v>0</v>
      </c>
      <c r="AO15" s="468">
        <f t="shared" si="22"/>
        <v>0</v>
      </c>
      <c r="AP15" s="147">
        <v>0</v>
      </c>
      <c r="AQ15" s="147">
        <v>0</v>
      </c>
      <c r="AR15" s="147">
        <v>0</v>
      </c>
      <c r="AS15" s="469"/>
      <c r="AT15" s="467">
        <f t="shared" ref="AT15:AY15" si="23">SUM(AT16+AT17+AT18+AT19+AT20+AT21)</f>
        <v>67</v>
      </c>
      <c r="AU15" s="468">
        <f t="shared" si="23"/>
        <v>67</v>
      </c>
      <c r="AV15" s="468">
        <f t="shared" si="23"/>
        <v>55</v>
      </c>
      <c r="AW15" s="468">
        <f t="shared" si="23"/>
        <v>0</v>
      </c>
      <c r="AX15" s="128">
        <v>0</v>
      </c>
      <c r="AY15" s="468">
        <f t="shared" si="23"/>
        <v>0</v>
      </c>
      <c r="AZ15" s="147">
        <v>0</v>
      </c>
      <c r="BA15" s="147">
        <v>0</v>
      </c>
      <c r="BB15" s="147">
        <v>0</v>
      </c>
      <c r="BC15" s="469"/>
      <c r="BD15" s="467">
        <f t="shared" ref="BD15:BI15" si="24">SUM(BD16+BD17+BD18+BD19+BD20+BD21)</f>
        <v>65</v>
      </c>
      <c r="BE15" s="468">
        <f t="shared" si="24"/>
        <v>84</v>
      </c>
      <c r="BF15" s="468">
        <f t="shared" si="24"/>
        <v>70</v>
      </c>
      <c r="BG15" s="468">
        <f t="shared" si="24"/>
        <v>70</v>
      </c>
      <c r="BH15" s="468">
        <f t="shared" si="24"/>
        <v>12</v>
      </c>
      <c r="BI15" s="468">
        <f t="shared" si="24"/>
        <v>12</v>
      </c>
      <c r="BJ15" s="147">
        <v>5</v>
      </c>
      <c r="BK15" s="147">
        <v>5</v>
      </c>
      <c r="BL15" s="147">
        <v>5</v>
      </c>
      <c r="BM15" s="469"/>
      <c r="BN15" s="467">
        <f t="shared" ref="BN15:BQ15" si="25">SUM(BN16+BN17+BN18+BN19+BN20+BN21)</f>
        <v>57</v>
      </c>
      <c r="BO15" s="468">
        <f t="shared" si="25"/>
        <v>57</v>
      </c>
      <c r="BP15" s="468">
        <f t="shared" si="25"/>
        <v>0</v>
      </c>
      <c r="BQ15" s="468">
        <f t="shared" si="25"/>
        <v>0</v>
      </c>
      <c r="BR15" s="147">
        <v>0</v>
      </c>
      <c r="BS15" s="147">
        <v>0</v>
      </c>
      <c r="BT15" s="147">
        <v>0</v>
      </c>
      <c r="BU15" s="147">
        <v>0</v>
      </c>
      <c r="BV15" s="147">
        <v>0</v>
      </c>
      <c r="BW15" s="470"/>
      <c r="BX15" s="467">
        <f t="shared" ref="BX15:CC15" si="26">SUM(BX16+BX17+BX18+BX19+BX20+BX21)</f>
        <v>116</v>
      </c>
      <c r="BY15" s="468">
        <f t="shared" si="26"/>
        <v>129</v>
      </c>
      <c r="BZ15" s="468">
        <f t="shared" si="26"/>
        <v>120</v>
      </c>
      <c r="CA15" s="468">
        <f t="shared" si="26"/>
        <v>120</v>
      </c>
      <c r="CB15" s="468">
        <f t="shared" si="26"/>
        <v>120</v>
      </c>
      <c r="CC15" s="468">
        <f t="shared" si="26"/>
        <v>120</v>
      </c>
      <c r="CD15" s="147">
        <v>60</v>
      </c>
      <c r="CE15" s="147">
        <v>60</v>
      </c>
      <c r="CF15" s="147">
        <v>60</v>
      </c>
      <c r="CG15" s="471"/>
      <c r="CH15" s="478">
        <f t="shared" si="0"/>
        <v>493</v>
      </c>
      <c r="CI15" s="479">
        <f t="shared" si="1"/>
        <v>525</v>
      </c>
      <c r="CJ15" s="479">
        <f t="shared" si="2"/>
        <v>245</v>
      </c>
      <c r="CK15" s="479">
        <f t="shared" si="3"/>
        <v>190</v>
      </c>
      <c r="CL15" s="479">
        <f t="shared" si="4"/>
        <v>132</v>
      </c>
      <c r="CM15" s="479">
        <f t="shared" si="5"/>
        <v>132</v>
      </c>
      <c r="CN15" s="479">
        <f t="shared" si="6"/>
        <v>65</v>
      </c>
      <c r="CO15" s="479">
        <f t="shared" si="7"/>
        <v>65</v>
      </c>
      <c r="CP15" s="479">
        <f t="shared" si="8"/>
        <v>65</v>
      </c>
      <c r="CR15" s="253">
        <f t="shared" si="17"/>
        <v>-125</v>
      </c>
      <c r="CS15" s="254">
        <f t="shared" si="18"/>
        <v>-460</v>
      </c>
    </row>
    <row r="16" spans="1:97" ht="15" customHeight="1" x14ac:dyDescent="0.25">
      <c r="A16" s="9"/>
      <c r="B16" s="480">
        <v>22</v>
      </c>
      <c r="C16" s="481" t="s">
        <v>609</v>
      </c>
      <c r="D16" s="481" t="s">
        <v>3</v>
      </c>
      <c r="E16" s="482" t="s">
        <v>423</v>
      </c>
      <c r="F16" s="483">
        <v>0</v>
      </c>
      <c r="G16" s="484">
        <v>0</v>
      </c>
      <c r="H16" s="484">
        <v>0</v>
      </c>
      <c r="I16" s="484">
        <v>0</v>
      </c>
      <c r="J16" s="484">
        <v>0</v>
      </c>
      <c r="K16" s="484">
        <v>0</v>
      </c>
      <c r="L16" s="485" t="s">
        <v>929</v>
      </c>
      <c r="M16" s="485" t="s">
        <v>929</v>
      </c>
      <c r="N16" s="485" t="s">
        <v>929</v>
      </c>
      <c r="O16" s="486"/>
      <c r="P16" s="487">
        <v>0</v>
      </c>
      <c r="Q16" s="484">
        <v>0</v>
      </c>
      <c r="R16" s="484">
        <v>0</v>
      </c>
      <c r="S16" s="484">
        <v>0</v>
      </c>
      <c r="T16" s="488"/>
      <c r="U16" s="488"/>
      <c r="V16" s="233"/>
      <c r="W16" s="234"/>
      <c r="X16" s="235"/>
      <c r="Y16" s="489"/>
      <c r="Z16" s="487">
        <v>0</v>
      </c>
      <c r="AA16" s="484">
        <v>0</v>
      </c>
      <c r="AB16" s="484">
        <v>0</v>
      </c>
      <c r="AC16" s="484">
        <v>0</v>
      </c>
      <c r="AD16" s="488"/>
      <c r="AE16" s="488"/>
      <c r="AF16" s="146"/>
      <c r="AG16" s="146"/>
      <c r="AH16" s="146"/>
      <c r="AI16" s="489"/>
      <c r="AJ16" s="487">
        <v>0</v>
      </c>
      <c r="AK16" s="484">
        <v>0</v>
      </c>
      <c r="AL16" s="484">
        <v>0</v>
      </c>
      <c r="AM16" s="484">
        <v>0</v>
      </c>
      <c r="AN16" s="484">
        <v>0</v>
      </c>
      <c r="AO16" s="484">
        <v>0</v>
      </c>
      <c r="AP16" s="146">
        <v>0</v>
      </c>
      <c r="AQ16" s="146">
        <v>0</v>
      </c>
      <c r="AR16" s="146">
        <v>0</v>
      </c>
      <c r="AS16" s="489"/>
      <c r="AT16" s="487">
        <v>0</v>
      </c>
      <c r="AU16" s="484">
        <v>0</v>
      </c>
      <c r="AV16" s="484">
        <v>0</v>
      </c>
      <c r="AW16" s="484">
        <v>0</v>
      </c>
      <c r="AX16" s="127"/>
      <c r="AY16" s="488"/>
      <c r="AZ16" s="146"/>
      <c r="BA16" s="146"/>
      <c r="BB16" s="146"/>
      <c r="BC16" s="489"/>
      <c r="BD16" s="487">
        <v>0</v>
      </c>
      <c r="BE16" s="484">
        <v>0</v>
      </c>
      <c r="BF16" s="484">
        <v>0</v>
      </c>
      <c r="BG16" s="484">
        <v>0</v>
      </c>
      <c r="BH16" s="484">
        <v>0</v>
      </c>
      <c r="BI16" s="484">
        <v>0</v>
      </c>
      <c r="BJ16" s="146">
        <v>0</v>
      </c>
      <c r="BK16" s="146">
        <v>0</v>
      </c>
      <c r="BL16" s="146">
        <v>0</v>
      </c>
      <c r="BM16" s="489"/>
      <c r="BN16" s="487">
        <v>0</v>
      </c>
      <c r="BO16" s="484">
        <v>0</v>
      </c>
      <c r="BP16" s="484">
        <v>0</v>
      </c>
      <c r="BQ16" s="484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490"/>
      <c r="BX16" s="487">
        <v>0</v>
      </c>
      <c r="BY16" s="484">
        <v>0</v>
      </c>
      <c r="BZ16" s="484">
        <v>0</v>
      </c>
      <c r="CA16" s="484">
        <v>0</v>
      </c>
      <c r="CB16" s="484">
        <v>0</v>
      </c>
      <c r="CC16" s="484">
        <v>0</v>
      </c>
      <c r="CD16" s="146">
        <v>0</v>
      </c>
      <c r="CE16" s="146">
        <v>0</v>
      </c>
      <c r="CF16" s="146">
        <v>0</v>
      </c>
      <c r="CG16" s="491"/>
      <c r="CH16" s="492">
        <f t="shared" si="0"/>
        <v>0</v>
      </c>
      <c r="CI16" s="493">
        <f t="shared" si="1"/>
        <v>0</v>
      </c>
      <c r="CJ16" s="493">
        <f t="shared" si="2"/>
        <v>0</v>
      </c>
      <c r="CK16" s="493">
        <f t="shared" si="3"/>
        <v>0</v>
      </c>
      <c r="CL16" s="493">
        <f t="shared" si="4"/>
        <v>0</v>
      </c>
      <c r="CM16" s="493">
        <f t="shared" si="5"/>
        <v>0</v>
      </c>
      <c r="CN16" s="493">
        <f t="shared" si="6"/>
        <v>0</v>
      </c>
      <c r="CO16" s="493">
        <f t="shared" si="7"/>
        <v>0</v>
      </c>
      <c r="CP16" s="493">
        <f t="shared" si="8"/>
        <v>0</v>
      </c>
      <c r="CQ16"/>
      <c r="CR16" s="255">
        <f t="shared" si="17"/>
        <v>0</v>
      </c>
      <c r="CS16" s="256">
        <f t="shared" si="18"/>
        <v>0</v>
      </c>
    </row>
    <row r="17" spans="1:97" ht="15" customHeight="1" x14ac:dyDescent="0.25">
      <c r="A17" s="9"/>
      <c r="B17" s="480">
        <v>22</v>
      </c>
      <c r="C17" s="481" t="s">
        <v>609</v>
      </c>
      <c r="D17" s="481" t="s">
        <v>4</v>
      </c>
      <c r="E17" s="482" t="s">
        <v>424</v>
      </c>
      <c r="F17" s="483">
        <v>0</v>
      </c>
      <c r="G17" s="484">
        <v>0</v>
      </c>
      <c r="H17" s="484">
        <v>0</v>
      </c>
      <c r="I17" s="484">
        <v>0</v>
      </c>
      <c r="J17" s="484">
        <v>0</v>
      </c>
      <c r="K17" s="484">
        <v>0</v>
      </c>
      <c r="L17" s="485" t="s">
        <v>929</v>
      </c>
      <c r="M17" s="485" t="s">
        <v>929</v>
      </c>
      <c r="N17" s="485" t="s">
        <v>929</v>
      </c>
      <c r="O17" s="486"/>
      <c r="P17" s="487">
        <v>0</v>
      </c>
      <c r="Q17" s="484">
        <v>0</v>
      </c>
      <c r="R17" s="484">
        <v>0</v>
      </c>
      <c r="S17" s="484">
        <v>0</v>
      </c>
      <c r="T17" s="488"/>
      <c r="U17" s="488"/>
      <c r="V17" s="233"/>
      <c r="W17" s="234"/>
      <c r="X17" s="235"/>
      <c r="Y17" s="489"/>
      <c r="Z17" s="487">
        <v>0</v>
      </c>
      <c r="AA17" s="484">
        <v>0</v>
      </c>
      <c r="AB17" s="484">
        <v>0</v>
      </c>
      <c r="AC17" s="484">
        <v>0</v>
      </c>
      <c r="AD17" s="488"/>
      <c r="AE17" s="488"/>
      <c r="AF17" s="146"/>
      <c r="AG17" s="146"/>
      <c r="AH17" s="146"/>
      <c r="AI17" s="489"/>
      <c r="AJ17" s="487">
        <v>0</v>
      </c>
      <c r="AK17" s="484">
        <v>0</v>
      </c>
      <c r="AL17" s="484">
        <v>0</v>
      </c>
      <c r="AM17" s="484">
        <v>0</v>
      </c>
      <c r="AN17" s="484">
        <v>0</v>
      </c>
      <c r="AO17" s="484">
        <v>0</v>
      </c>
      <c r="AP17" s="146">
        <v>0</v>
      </c>
      <c r="AQ17" s="146">
        <v>0</v>
      </c>
      <c r="AR17" s="146">
        <v>0</v>
      </c>
      <c r="AS17" s="489"/>
      <c r="AT17" s="487">
        <v>0</v>
      </c>
      <c r="AU17" s="484">
        <v>0</v>
      </c>
      <c r="AV17" s="484">
        <v>0</v>
      </c>
      <c r="AW17" s="484">
        <v>0</v>
      </c>
      <c r="AX17" s="127"/>
      <c r="AY17" s="488"/>
      <c r="AZ17" s="146"/>
      <c r="BA17" s="146"/>
      <c r="BB17" s="146"/>
      <c r="BC17" s="489"/>
      <c r="BD17" s="487">
        <v>0</v>
      </c>
      <c r="BE17" s="484">
        <v>0</v>
      </c>
      <c r="BF17" s="484">
        <v>0</v>
      </c>
      <c r="BG17" s="484">
        <v>0</v>
      </c>
      <c r="BH17" s="484">
        <v>0</v>
      </c>
      <c r="BI17" s="484">
        <v>0</v>
      </c>
      <c r="BJ17" s="146">
        <v>0</v>
      </c>
      <c r="BK17" s="146">
        <v>0</v>
      </c>
      <c r="BL17" s="146">
        <v>0</v>
      </c>
      <c r="BM17" s="489"/>
      <c r="BN17" s="487">
        <v>0</v>
      </c>
      <c r="BO17" s="484">
        <v>0</v>
      </c>
      <c r="BP17" s="484">
        <v>0</v>
      </c>
      <c r="BQ17" s="484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490"/>
      <c r="BX17" s="487">
        <v>0</v>
      </c>
      <c r="BY17" s="484">
        <v>0</v>
      </c>
      <c r="BZ17" s="484">
        <v>0</v>
      </c>
      <c r="CA17" s="484">
        <v>0</v>
      </c>
      <c r="CB17" s="484">
        <v>0</v>
      </c>
      <c r="CC17" s="484">
        <v>0</v>
      </c>
      <c r="CD17" s="146">
        <v>0</v>
      </c>
      <c r="CE17" s="146">
        <v>0</v>
      </c>
      <c r="CF17" s="146">
        <v>0</v>
      </c>
      <c r="CG17" s="491"/>
      <c r="CH17" s="492">
        <f t="shared" si="0"/>
        <v>0</v>
      </c>
      <c r="CI17" s="493">
        <f t="shared" si="1"/>
        <v>0</v>
      </c>
      <c r="CJ17" s="493">
        <f t="shared" si="2"/>
        <v>0</v>
      </c>
      <c r="CK17" s="493">
        <f t="shared" si="3"/>
        <v>0</v>
      </c>
      <c r="CL17" s="493">
        <f t="shared" si="4"/>
        <v>0</v>
      </c>
      <c r="CM17" s="493">
        <f t="shared" si="5"/>
        <v>0</v>
      </c>
      <c r="CN17" s="493">
        <f t="shared" si="6"/>
        <v>0</v>
      </c>
      <c r="CO17" s="493">
        <f t="shared" si="7"/>
        <v>0</v>
      </c>
      <c r="CP17" s="493">
        <f t="shared" si="8"/>
        <v>0</v>
      </c>
      <c r="CQ17"/>
      <c r="CR17" s="255">
        <f t="shared" si="17"/>
        <v>0</v>
      </c>
      <c r="CS17" s="256">
        <f t="shared" si="18"/>
        <v>0</v>
      </c>
    </row>
    <row r="18" spans="1:97" ht="15" customHeight="1" x14ac:dyDescent="0.25">
      <c r="A18" s="9"/>
      <c r="B18" s="480">
        <v>22</v>
      </c>
      <c r="C18" s="481" t="s">
        <v>609</v>
      </c>
      <c r="D18" s="481" t="s">
        <v>5</v>
      </c>
      <c r="E18" s="482" t="s">
        <v>840</v>
      </c>
      <c r="F18" s="483">
        <v>2</v>
      </c>
      <c r="G18" s="484">
        <v>2</v>
      </c>
      <c r="H18" s="484">
        <v>0</v>
      </c>
      <c r="I18" s="484">
        <v>0</v>
      </c>
      <c r="J18" s="484">
        <v>0</v>
      </c>
      <c r="K18" s="484">
        <v>0</v>
      </c>
      <c r="L18" s="485" t="s">
        <v>929</v>
      </c>
      <c r="M18" s="485" t="s">
        <v>929</v>
      </c>
      <c r="N18" s="485" t="s">
        <v>929</v>
      </c>
      <c r="O18" s="486"/>
      <c r="P18" s="487">
        <v>35</v>
      </c>
      <c r="Q18" s="484">
        <v>35</v>
      </c>
      <c r="R18" s="484">
        <v>0</v>
      </c>
      <c r="S18" s="484">
        <v>0</v>
      </c>
      <c r="T18" s="488"/>
      <c r="U18" s="488"/>
      <c r="V18" s="233"/>
      <c r="W18" s="234"/>
      <c r="X18" s="235"/>
      <c r="Y18" s="489"/>
      <c r="Z18" s="487">
        <v>35</v>
      </c>
      <c r="AA18" s="484">
        <v>35</v>
      </c>
      <c r="AB18" s="484">
        <v>0</v>
      </c>
      <c r="AC18" s="484">
        <v>0</v>
      </c>
      <c r="AD18" s="488"/>
      <c r="AE18" s="488"/>
      <c r="AF18" s="146"/>
      <c r="AG18" s="146"/>
      <c r="AH18" s="146"/>
      <c r="AI18" s="489"/>
      <c r="AJ18" s="487">
        <v>30</v>
      </c>
      <c r="AK18" s="484">
        <v>30</v>
      </c>
      <c r="AL18" s="484">
        <v>0</v>
      </c>
      <c r="AM18" s="484">
        <v>0</v>
      </c>
      <c r="AN18" s="484">
        <v>0</v>
      </c>
      <c r="AO18" s="484">
        <v>0</v>
      </c>
      <c r="AP18" s="146">
        <v>0</v>
      </c>
      <c r="AQ18" s="146">
        <v>0</v>
      </c>
      <c r="AR18" s="146">
        <v>0</v>
      </c>
      <c r="AS18" s="489"/>
      <c r="AT18" s="487">
        <v>19</v>
      </c>
      <c r="AU18" s="484">
        <v>19</v>
      </c>
      <c r="AV18" s="484">
        <v>15</v>
      </c>
      <c r="AW18" s="484">
        <v>0</v>
      </c>
      <c r="AX18" s="127"/>
      <c r="AY18" s="488"/>
      <c r="AZ18" s="146"/>
      <c r="BA18" s="146"/>
      <c r="BB18" s="146"/>
      <c r="BC18" s="489"/>
      <c r="BD18" s="487">
        <v>36</v>
      </c>
      <c r="BE18" s="484">
        <v>46</v>
      </c>
      <c r="BF18" s="484">
        <v>46</v>
      </c>
      <c r="BG18" s="484">
        <v>46</v>
      </c>
      <c r="BH18" s="484">
        <v>12</v>
      </c>
      <c r="BI18" s="484">
        <v>12</v>
      </c>
      <c r="BJ18" s="146">
        <v>5</v>
      </c>
      <c r="BK18" s="146">
        <v>5</v>
      </c>
      <c r="BL18" s="146">
        <v>5</v>
      </c>
      <c r="BM18" s="489"/>
      <c r="BN18" s="487">
        <v>36</v>
      </c>
      <c r="BO18" s="484">
        <v>36</v>
      </c>
      <c r="BP18" s="484">
        <v>0</v>
      </c>
      <c r="BQ18" s="484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490"/>
      <c r="BX18" s="487">
        <v>102</v>
      </c>
      <c r="BY18" s="484">
        <v>120</v>
      </c>
      <c r="BZ18" s="484">
        <v>120</v>
      </c>
      <c r="CA18" s="484">
        <v>120</v>
      </c>
      <c r="CB18" s="484">
        <v>120</v>
      </c>
      <c r="CC18" s="484">
        <v>120</v>
      </c>
      <c r="CD18" s="146">
        <v>60</v>
      </c>
      <c r="CE18" s="146">
        <v>60</v>
      </c>
      <c r="CF18" s="146">
        <v>60</v>
      </c>
      <c r="CG18" s="491"/>
      <c r="CH18" s="492">
        <f t="shared" si="0"/>
        <v>295</v>
      </c>
      <c r="CI18" s="493">
        <f t="shared" si="1"/>
        <v>323</v>
      </c>
      <c r="CJ18" s="493">
        <f t="shared" si="2"/>
        <v>181</v>
      </c>
      <c r="CK18" s="493">
        <f t="shared" si="3"/>
        <v>166</v>
      </c>
      <c r="CL18" s="493">
        <f t="shared" si="4"/>
        <v>132</v>
      </c>
      <c r="CM18" s="493">
        <f t="shared" si="5"/>
        <v>132</v>
      </c>
      <c r="CN18" s="493">
        <f t="shared" si="6"/>
        <v>65</v>
      </c>
      <c r="CO18" s="493">
        <f t="shared" si="7"/>
        <v>65</v>
      </c>
      <c r="CP18" s="493">
        <f t="shared" si="8"/>
        <v>65</v>
      </c>
      <c r="CQ18"/>
      <c r="CR18" s="255">
        <f t="shared" si="17"/>
        <v>-101</v>
      </c>
      <c r="CS18" s="256">
        <f t="shared" si="18"/>
        <v>-258</v>
      </c>
    </row>
    <row r="19" spans="1:97" ht="15" customHeight="1" x14ac:dyDescent="0.25">
      <c r="A19" s="9"/>
      <c r="B19" s="480">
        <v>22</v>
      </c>
      <c r="C19" s="481" t="s">
        <v>609</v>
      </c>
      <c r="D19" s="481" t="s">
        <v>6</v>
      </c>
      <c r="E19" s="482" t="s">
        <v>425</v>
      </c>
      <c r="F19" s="483">
        <v>1</v>
      </c>
      <c r="G19" s="484">
        <v>1</v>
      </c>
      <c r="H19" s="484">
        <v>0</v>
      </c>
      <c r="I19" s="484">
        <v>0</v>
      </c>
      <c r="J19" s="484">
        <v>0</v>
      </c>
      <c r="K19" s="484">
        <v>0</v>
      </c>
      <c r="L19" s="485" t="s">
        <v>929</v>
      </c>
      <c r="M19" s="485" t="s">
        <v>929</v>
      </c>
      <c r="N19" s="485">
        <v>0</v>
      </c>
      <c r="O19" s="486"/>
      <c r="P19" s="487">
        <v>0</v>
      </c>
      <c r="Q19" s="484">
        <v>0</v>
      </c>
      <c r="R19" s="484">
        <v>0</v>
      </c>
      <c r="S19" s="484">
        <v>0</v>
      </c>
      <c r="T19" s="488"/>
      <c r="U19" s="488"/>
      <c r="V19" s="233"/>
      <c r="W19" s="234"/>
      <c r="X19" s="235"/>
      <c r="Y19" s="489"/>
      <c r="Z19" s="487">
        <v>0</v>
      </c>
      <c r="AA19" s="484">
        <v>0</v>
      </c>
      <c r="AB19" s="484">
        <v>0</v>
      </c>
      <c r="AC19" s="484">
        <v>0</v>
      </c>
      <c r="AD19" s="488"/>
      <c r="AE19" s="488"/>
      <c r="AF19" s="146"/>
      <c r="AG19" s="146"/>
      <c r="AH19" s="146"/>
      <c r="AI19" s="489"/>
      <c r="AJ19" s="487">
        <v>17</v>
      </c>
      <c r="AK19" s="484">
        <v>17</v>
      </c>
      <c r="AL19" s="484">
        <v>0</v>
      </c>
      <c r="AM19" s="484">
        <v>0</v>
      </c>
      <c r="AN19" s="484">
        <v>0</v>
      </c>
      <c r="AO19" s="484">
        <v>0</v>
      </c>
      <c r="AP19" s="146">
        <v>0</v>
      </c>
      <c r="AQ19" s="146">
        <v>0</v>
      </c>
      <c r="AR19" s="146">
        <v>0</v>
      </c>
      <c r="AS19" s="489"/>
      <c r="AT19" s="487">
        <v>24</v>
      </c>
      <c r="AU19" s="484">
        <v>24</v>
      </c>
      <c r="AV19" s="484">
        <v>20</v>
      </c>
      <c r="AW19" s="484">
        <v>0</v>
      </c>
      <c r="AX19" s="127">
        <v>0</v>
      </c>
      <c r="AY19" s="484">
        <v>0</v>
      </c>
      <c r="AZ19" s="146">
        <v>0</v>
      </c>
      <c r="BA19" s="146">
        <v>0</v>
      </c>
      <c r="BB19" s="146">
        <v>0</v>
      </c>
      <c r="BC19" s="489"/>
      <c r="BD19" s="487">
        <v>15</v>
      </c>
      <c r="BE19" s="484">
        <v>24</v>
      </c>
      <c r="BF19" s="484">
        <v>24</v>
      </c>
      <c r="BG19" s="484">
        <v>24</v>
      </c>
      <c r="BH19" s="484">
        <v>0</v>
      </c>
      <c r="BI19" s="484">
        <v>0</v>
      </c>
      <c r="BJ19" s="146">
        <v>0</v>
      </c>
      <c r="BK19" s="146">
        <v>0</v>
      </c>
      <c r="BL19" s="146">
        <v>0</v>
      </c>
      <c r="BM19" s="489"/>
      <c r="BN19" s="487">
        <v>0</v>
      </c>
      <c r="BO19" s="484">
        <v>0</v>
      </c>
      <c r="BP19" s="484">
        <v>0</v>
      </c>
      <c r="BQ19" s="484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490"/>
      <c r="BX19" s="487">
        <v>5</v>
      </c>
      <c r="BY19" s="484">
        <v>0</v>
      </c>
      <c r="BZ19" s="484">
        <v>0</v>
      </c>
      <c r="CA19" s="484">
        <v>0</v>
      </c>
      <c r="CB19" s="484">
        <v>0</v>
      </c>
      <c r="CC19" s="484">
        <v>0</v>
      </c>
      <c r="CD19" s="146">
        <v>0</v>
      </c>
      <c r="CE19" s="146">
        <v>0</v>
      </c>
      <c r="CF19" s="146">
        <v>0</v>
      </c>
      <c r="CG19" s="491"/>
      <c r="CH19" s="492">
        <f t="shared" si="0"/>
        <v>62</v>
      </c>
      <c r="CI19" s="493">
        <f t="shared" si="1"/>
        <v>66</v>
      </c>
      <c r="CJ19" s="493">
        <f t="shared" si="2"/>
        <v>44</v>
      </c>
      <c r="CK19" s="493">
        <f t="shared" si="3"/>
        <v>24</v>
      </c>
      <c r="CL19" s="493">
        <f t="shared" si="4"/>
        <v>0</v>
      </c>
      <c r="CM19" s="493">
        <f t="shared" si="5"/>
        <v>0</v>
      </c>
      <c r="CN19" s="493">
        <f t="shared" si="6"/>
        <v>0</v>
      </c>
      <c r="CO19" s="493">
        <f t="shared" si="7"/>
        <v>0</v>
      </c>
      <c r="CP19" s="493">
        <f t="shared" si="8"/>
        <v>0</v>
      </c>
      <c r="CQ19"/>
      <c r="CR19" s="255">
        <f t="shared" si="17"/>
        <v>-24</v>
      </c>
      <c r="CS19" s="256">
        <f t="shared" si="18"/>
        <v>-66</v>
      </c>
    </row>
    <row r="20" spans="1:97" ht="15" customHeight="1" x14ac:dyDescent="0.25">
      <c r="A20" s="9"/>
      <c r="B20" s="480">
        <v>22</v>
      </c>
      <c r="C20" s="481" t="s">
        <v>609</v>
      </c>
      <c r="D20" s="481" t="s">
        <v>7</v>
      </c>
      <c r="E20" s="482" t="s">
        <v>426</v>
      </c>
      <c r="F20" s="483">
        <v>1</v>
      </c>
      <c r="G20" s="484">
        <v>1</v>
      </c>
      <c r="H20" s="484">
        <v>0</v>
      </c>
      <c r="I20" s="484">
        <v>0</v>
      </c>
      <c r="J20" s="484">
        <v>0</v>
      </c>
      <c r="K20" s="484">
        <v>0</v>
      </c>
      <c r="L20" s="485" t="s">
        <v>929</v>
      </c>
      <c r="M20" s="485" t="s">
        <v>929</v>
      </c>
      <c r="N20" s="485" t="s">
        <v>929</v>
      </c>
      <c r="O20" s="486"/>
      <c r="P20" s="487">
        <v>18</v>
      </c>
      <c r="Q20" s="484">
        <v>18</v>
      </c>
      <c r="R20" s="484">
        <v>0</v>
      </c>
      <c r="S20" s="484">
        <v>0</v>
      </c>
      <c r="T20" s="488"/>
      <c r="U20" s="488"/>
      <c r="V20" s="233"/>
      <c r="W20" s="234"/>
      <c r="X20" s="235"/>
      <c r="Y20" s="489"/>
      <c r="Z20" s="487">
        <v>16</v>
      </c>
      <c r="AA20" s="484">
        <v>16</v>
      </c>
      <c r="AB20" s="484">
        <v>0</v>
      </c>
      <c r="AC20" s="484">
        <v>0</v>
      </c>
      <c r="AD20" s="488"/>
      <c r="AE20" s="488"/>
      <c r="AF20" s="146"/>
      <c r="AG20" s="146"/>
      <c r="AH20" s="146"/>
      <c r="AI20" s="489"/>
      <c r="AJ20" s="487">
        <v>10</v>
      </c>
      <c r="AK20" s="484">
        <v>10</v>
      </c>
      <c r="AL20" s="484">
        <v>0</v>
      </c>
      <c r="AM20" s="484">
        <v>0</v>
      </c>
      <c r="AN20" s="484">
        <v>0</v>
      </c>
      <c r="AO20" s="484">
        <v>0</v>
      </c>
      <c r="AP20" s="146">
        <v>0</v>
      </c>
      <c r="AQ20" s="146">
        <v>0</v>
      </c>
      <c r="AR20" s="146">
        <v>0</v>
      </c>
      <c r="AS20" s="489"/>
      <c r="AT20" s="487">
        <v>24</v>
      </c>
      <c r="AU20" s="484">
        <v>24</v>
      </c>
      <c r="AV20" s="484">
        <v>20</v>
      </c>
      <c r="AW20" s="484">
        <v>0</v>
      </c>
      <c r="AX20" s="127">
        <v>0</v>
      </c>
      <c r="AY20" s="484">
        <v>0</v>
      </c>
      <c r="AZ20" s="146">
        <v>0</v>
      </c>
      <c r="BA20" s="146">
        <v>0</v>
      </c>
      <c r="BB20" s="146">
        <v>0</v>
      </c>
      <c r="BC20" s="489"/>
      <c r="BD20" s="487">
        <v>13</v>
      </c>
      <c r="BE20" s="484">
        <v>13</v>
      </c>
      <c r="BF20" s="484">
        <v>0</v>
      </c>
      <c r="BG20" s="484">
        <v>0</v>
      </c>
      <c r="BH20" s="484">
        <v>0</v>
      </c>
      <c r="BI20" s="484">
        <v>0</v>
      </c>
      <c r="BJ20" s="146">
        <v>0</v>
      </c>
      <c r="BK20" s="146">
        <v>0</v>
      </c>
      <c r="BL20" s="146">
        <v>0</v>
      </c>
      <c r="BM20" s="489"/>
      <c r="BN20" s="487">
        <v>21</v>
      </c>
      <c r="BO20" s="484">
        <v>21</v>
      </c>
      <c r="BP20" s="484">
        <v>0</v>
      </c>
      <c r="BQ20" s="484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490"/>
      <c r="BX20" s="487">
        <v>6</v>
      </c>
      <c r="BY20" s="484">
        <v>6</v>
      </c>
      <c r="BZ20" s="484">
        <v>0</v>
      </c>
      <c r="CA20" s="484">
        <v>0</v>
      </c>
      <c r="CB20" s="484">
        <v>0</v>
      </c>
      <c r="CC20" s="484">
        <v>0</v>
      </c>
      <c r="CD20" s="146">
        <v>0</v>
      </c>
      <c r="CE20" s="146">
        <v>0</v>
      </c>
      <c r="CF20" s="146">
        <v>0</v>
      </c>
      <c r="CG20" s="491"/>
      <c r="CH20" s="492">
        <f t="shared" si="0"/>
        <v>109</v>
      </c>
      <c r="CI20" s="493">
        <f t="shared" si="1"/>
        <v>109</v>
      </c>
      <c r="CJ20" s="493">
        <f t="shared" si="2"/>
        <v>20</v>
      </c>
      <c r="CK20" s="493">
        <f t="shared" si="3"/>
        <v>0</v>
      </c>
      <c r="CL20" s="493">
        <f t="shared" si="4"/>
        <v>0</v>
      </c>
      <c r="CM20" s="493">
        <f t="shared" si="5"/>
        <v>0</v>
      </c>
      <c r="CN20" s="493">
        <f t="shared" si="6"/>
        <v>0</v>
      </c>
      <c r="CO20" s="493">
        <f t="shared" si="7"/>
        <v>0</v>
      </c>
      <c r="CP20" s="493">
        <f t="shared" si="8"/>
        <v>0</v>
      </c>
      <c r="CQ20"/>
      <c r="CR20" s="255">
        <f t="shared" si="17"/>
        <v>0</v>
      </c>
      <c r="CS20" s="256">
        <f t="shared" si="18"/>
        <v>-109</v>
      </c>
    </row>
    <row r="21" spans="1:97" ht="15" customHeight="1" x14ac:dyDescent="0.25">
      <c r="A21" s="9"/>
      <c r="B21" s="480">
        <v>22</v>
      </c>
      <c r="C21" s="481" t="s">
        <v>609</v>
      </c>
      <c r="D21" s="481" t="s">
        <v>8</v>
      </c>
      <c r="E21" s="482" t="s">
        <v>427</v>
      </c>
      <c r="F21" s="483">
        <v>1</v>
      </c>
      <c r="G21" s="484">
        <v>1</v>
      </c>
      <c r="H21" s="484">
        <v>0</v>
      </c>
      <c r="I21" s="484">
        <v>0</v>
      </c>
      <c r="J21" s="484">
        <v>0</v>
      </c>
      <c r="K21" s="484">
        <v>0</v>
      </c>
      <c r="L21" s="485" t="s">
        <v>929</v>
      </c>
      <c r="M21" s="485" t="s">
        <v>929</v>
      </c>
      <c r="N21" s="485" t="s">
        <v>929</v>
      </c>
      <c r="O21" s="486"/>
      <c r="P21" s="487">
        <v>9</v>
      </c>
      <c r="Q21" s="484">
        <v>9</v>
      </c>
      <c r="R21" s="484">
        <v>0</v>
      </c>
      <c r="S21" s="484">
        <v>0</v>
      </c>
      <c r="T21" s="488"/>
      <c r="U21" s="488"/>
      <c r="V21" s="233"/>
      <c r="W21" s="234"/>
      <c r="X21" s="235"/>
      <c r="Y21" s="489"/>
      <c r="Z21" s="487">
        <v>8</v>
      </c>
      <c r="AA21" s="484">
        <v>8</v>
      </c>
      <c r="AB21" s="484">
        <v>0</v>
      </c>
      <c r="AC21" s="484">
        <v>0</v>
      </c>
      <c r="AD21" s="488"/>
      <c r="AE21" s="488"/>
      <c r="AF21" s="146"/>
      <c r="AG21" s="146"/>
      <c r="AH21" s="146"/>
      <c r="AI21" s="489"/>
      <c r="AJ21" s="487">
        <v>5</v>
      </c>
      <c r="AK21" s="484">
        <v>5</v>
      </c>
      <c r="AL21" s="484">
        <v>0</v>
      </c>
      <c r="AM21" s="484">
        <v>0</v>
      </c>
      <c r="AN21" s="484">
        <v>0</v>
      </c>
      <c r="AO21" s="484">
        <v>0</v>
      </c>
      <c r="AP21" s="146">
        <v>0</v>
      </c>
      <c r="AQ21" s="146">
        <v>0</v>
      </c>
      <c r="AR21" s="146">
        <v>0</v>
      </c>
      <c r="AS21" s="489"/>
      <c r="AT21" s="487">
        <v>0</v>
      </c>
      <c r="AU21" s="484">
        <v>0</v>
      </c>
      <c r="AV21" s="484">
        <v>0</v>
      </c>
      <c r="AW21" s="484">
        <v>0</v>
      </c>
      <c r="AX21" s="127"/>
      <c r="AY21" s="488"/>
      <c r="AZ21" s="146"/>
      <c r="BA21" s="146"/>
      <c r="BB21" s="146"/>
      <c r="BC21" s="489"/>
      <c r="BD21" s="487">
        <v>1</v>
      </c>
      <c r="BE21" s="484">
        <v>1</v>
      </c>
      <c r="BF21" s="484">
        <v>0</v>
      </c>
      <c r="BG21" s="484">
        <v>0</v>
      </c>
      <c r="BH21" s="484">
        <v>0</v>
      </c>
      <c r="BI21" s="484">
        <v>0</v>
      </c>
      <c r="BJ21" s="146">
        <v>0</v>
      </c>
      <c r="BK21" s="146">
        <v>0</v>
      </c>
      <c r="BL21" s="146">
        <v>0</v>
      </c>
      <c r="BM21" s="489"/>
      <c r="BN21" s="487">
        <v>0</v>
      </c>
      <c r="BO21" s="484">
        <v>0</v>
      </c>
      <c r="BP21" s="484">
        <v>0</v>
      </c>
      <c r="BQ21" s="484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490"/>
      <c r="BX21" s="487">
        <v>3</v>
      </c>
      <c r="BY21" s="484">
        <v>3</v>
      </c>
      <c r="BZ21" s="484">
        <v>0</v>
      </c>
      <c r="CA21" s="484">
        <v>0</v>
      </c>
      <c r="CB21" s="484">
        <v>0</v>
      </c>
      <c r="CC21" s="484">
        <v>0</v>
      </c>
      <c r="CD21" s="146">
        <v>0</v>
      </c>
      <c r="CE21" s="146">
        <v>0</v>
      </c>
      <c r="CF21" s="146">
        <v>0</v>
      </c>
      <c r="CG21" s="491"/>
      <c r="CH21" s="492">
        <f t="shared" si="0"/>
        <v>27</v>
      </c>
      <c r="CI21" s="493">
        <f t="shared" si="1"/>
        <v>27</v>
      </c>
      <c r="CJ21" s="493">
        <f t="shared" si="2"/>
        <v>0</v>
      </c>
      <c r="CK21" s="493">
        <f t="shared" si="3"/>
        <v>0</v>
      </c>
      <c r="CL21" s="493">
        <f t="shared" si="4"/>
        <v>0</v>
      </c>
      <c r="CM21" s="493">
        <f t="shared" si="5"/>
        <v>0</v>
      </c>
      <c r="CN21" s="493">
        <f t="shared" si="6"/>
        <v>0</v>
      </c>
      <c r="CO21" s="493">
        <f t="shared" si="7"/>
        <v>0</v>
      </c>
      <c r="CP21" s="493">
        <f t="shared" si="8"/>
        <v>0</v>
      </c>
      <c r="CQ21"/>
      <c r="CR21" s="255">
        <f t="shared" si="17"/>
        <v>0</v>
      </c>
      <c r="CS21" s="256">
        <f t="shared" si="18"/>
        <v>-27</v>
      </c>
    </row>
    <row r="22" spans="1:97" ht="15" customHeight="1" x14ac:dyDescent="0.25">
      <c r="B22" s="474">
        <v>23</v>
      </c>
      <c r="C22" s="475" t="s">
        <v>428</v>
      </c>
      <c r="D22" s="475" t="s">
        <v>609</v>
      </c>
      <c r="E22" s="476" t="s">
        <v>609</v>
      </c>
      <c r="F22" s="467">
        <f t="shared" ref="F22" si="27">SUM(F23:F24)</f>
        <v>65</v>
      </c>
      <c r="G22" s="468">
        <f t="shared" ref="G22:K22" si="28">SUM(G23:G24)</f>
        <v>65</v>
      </c>
      <c r="H22" s="468">
        <f t="shared" si="28"/>
        <v>0</v>
      </c>
      <c r="I22" s="468">
        <f t="shared" si="28"/>
        <v>55</v>
      </c>
      <c r="J22" s="468">
        <f t="shared" si="28"/>
        <v>50</v>
      </c>
      <c r="K22" s="468">
        <f t="shared" si="28"/>
        <v>0</v>
      </c>
      <c r="L22" s="465">
        <v>45</v>
      </c>
      <c r="M22" s="465">
        <v>45</v>
      </c>
      <c r="N22" s="465">
        <v>45</v>
      </c>
      <c r="O22" s="477"/>
      <c r="P22" s="467">
        <f t="shared" ref="P22:U22" si="29">SUM(P23:P24)</f>
        <v>52</v>
      </c>
      <c r="Q22" s="468">
        <f t="shared" si="29"/>
        <v>81</v>
      </c>
      <c r="R22" s="468">
        <f t="shared" si="29"/>
        <v>0</v>
      </c>
      <c r="S22" s="468">
        <f t="shared" si="29"/>
        <v>75</v>
      </c>
      <c r="T22" s="468">
        <f t="shared" si="29"/>
        <v>110</v>
      </c>
      <c r="U22" s="468">
        <f t="shared" si="29"/>
        <v>0</v>
      </c>
      <c r="V22" s="174">
        <v>84</v>
      </c>
      <c r="W22" s="221">
        <v>84</v>
      </c>
      <c r="X22" s="222">
        <v>84</v>
      </c>
      <c r="Y22" s="469"/>
      <c r="Z22" s="467">
        <f t="shared" ref="Z22:AE22" si="30">SUM(Z23:Z24)</f>
        <v>107</v>
      </c>
      <c r="AA22" s="468">
        <f t="shared" si="30"/>
        <v>107</v>
      </c>
      <c r="AB22" s="468">
        <f t="shared" si="30"/>
        <v>2</v>
      </c>
      <c r="AC22" s="468">
        <f t="shared" si="30"/>
        <v>120</v>
      </c>
      <c r="AD22" s="468">
        <f t="shared" si="30"/>
        <v>160</v>
      </c>
      <c r="AE22" s="468">
        <f t="shared" si="30"/>
        <v>8</v>
      </c>
      <c r="AF22" s="147">
        <v>154</v>
      </c>
      <c r="AG22" s="147">
        <v>154</v>
      </c>
      <c r="AH22" s="147">
        <v>154</v>
      </c>
      <c r="AI22" s="469"/>
      <c r="AJ22" s="467">
        <f t="shared" ref="AJ22:AO22" si="31">SUM(AJ23:AJ24)</f>
        <v>117</v>
      </c>
      <c r="AK22" s="468">
        <f t="shared" si="31"/>
        <v>117</v>
      </c>
      <c r="AL22" s="468">
        <f t="shared" si="31"/>
        <v>7</v>
      </c>
      <c r="AM22" s="468">
        <f t="shared" si="31"/>
        <v>106</v>
      </c>
      <c r="AN22" s="468">
        <f t="shared" si="31"/>
        <v>109</v>
      </c>
      <c r="AO22" s="468">
        <f t="shared" si="31"/>
        <v>25</v>
      </c>
      <c r="AP22" s="147">
        <v>99</v>
      </c>
      <c r="AQ22" s="147">
        <v>99</v>
      </c>
      <c r="AR22" s="147">
        <v>99</v>
      </c>
      <c r="AS22" s="469"/>
      <c r="AT22" s="467">
        <f t="shared" ref="AT22:AY22" si="32">SUM(AT23:AT24)</f>
        <v>83</v>
      </c>
      <c r="AU22" s="468">
        <f t="shared" si="32"/>
        <v>83</v>
      </c>
      <c r="AV22" s="468">
        <f t="shared" si="32"/>
        <v>40</v>
      </c>
      <c r="AW22" s="468">
        <f t="shared" si="32"/>
        <v>83</v>
      </c>
      <c r="AX22" s="128">
        <v>110</v>
      </c>
      <c r="AY22" s="468">
        <f t="shared" si="32"/>
        <v>0</v>
      </c>
      <c r="AZ22" s="147">
        <v>81</v>
      </c>
      <c r="BA22" s="147">
        <v>81</v>
      </c>
      <c r="BB22" s="147">
        <v>81</v>
      </c>
      <c r="BC22" s="469"/>
      <c r="BD22" s="467">
        <f t="shared" ref="BD22:BI22" si="33">SUM(BD23:BD24)</f>
        <v>42</v>
      </c>
      <c r="BE22" s="468">
        <f t="shared" si="33"/>
        <v>45</v>
      </c>
      <c r="BF22" s="468">
        <f t="shared" si="33"/>
        <v>3</v>
      </c>
      <c r="BG22" s="468">
        <f t="shared" si="33"/>
        <v>45</v>
      </c>
      <c r="BH22" s="468">
        <f t="shared" si="33"/>
        <v>52</v>
      </c>
      <c r="BI22" s="468">
        <f t="shared" si="33"/>
        <v>0</v>
      </c>
      <c r="BJ22" s="147">
        <v>38</v>
      </c>
      <c r="BK22" s="147">
        <v>38</v>
      </c>
      <c r="BL22" s="147">
        <v>38</v>
      </c>
      <c r="BM22" s="469"/>
      <c r="BN22" s="467">
        <f t="shared" ref="BN22:BQ22" si="34">SUM(BN23:BN24)</f>
        <v>108</v>
      </c>
      <c r="BO22" s="468">
        <f t="shared" si="34"/>
        <v>108</v>
      </c>
      <c r="BP22" s="468">
        <f t="shared" si="34"/>
        <v>0</v>
      </c>
      <c r="BQ22" s="468">
        <f t="shared" si="34"/>
        <v>140</v>
      </c>
      <c r="BR22" s="147">
        <v>198</v>
      </c>
      <c r="BS22" s="147">
        <v>0</v>
      </c>
      <c r="BT22" s="147">
        <v>141</v>
      </c>
      <c r="BU22" s="147">
        <v>141</v>
      </c>
      <c r="BV22" s="147">
        <v>141</v>
      </c>
      <c r="BW22" s="470"/>
      <c r="BX22" s="467">
        <f t="shared" ref="BX22:CC22" si="35">SUM(BX23:BX24)</f>
        <v>116</v>
      </c>
      <c r="BY22" s="468">
        <f t="shared" si="35"/>
        <v>116</v>
      </c>
      <c r="BZ22" s="468">
        <f t="shared" si="35"/>
        <v>0</v>
      </c>
      <c r="CA22" s="468">
        <f t="shared" si="35"/>
        <v>101</v>
      </c>
      <c r="CB22" s="468">
        <f t="shared" si="35"/>
        <v>126</v>
      </c>
      <c r="CC22" s="468">
        <f t="shared" si="35"/>
        <v>0</v>
      </c>
      <c r="CD22" s="147">
        <v>102</v>
      </c>
      <c r="CE22" s="147">
        <v>102</v>
      </c>
      <c r="CF22" s="147">
        <v>102</v>
      </c>
      <c r="CG22" s="471"/>
      <c r="CH22" s="478">
        <f t="shared" si="0"/>
        <v>690</v>
      </c>
      <c r="CI22" s="479">
        <f t="shared" si="1"/>
        <v>722</v>
      </c>
      <c r="CJ22" s="479">
        <f t="shared" si="2"/>
        <v>52</v>
      </c>
      <c r="CK22" s="479">
        <f t="shared" si="3"/>
        <v>725</v>
      </c>
      <c r="CL22" s="479">
        <f t="shared" si="4"/>
        <v>915</v>
      </c>
      <c r="CM22" s="479">
        <f t="shared" si="5"/>
        <v>33</v>
      </c>
      <c r="CN22" s="479">
        <f t="shared" si="6"/>
        <v>744</v>
      </c>
      <c r="CO22" s="479">
        <f t="shared" si="7"/>
        <v>744</v>
      </c>
      <c r="CP22" s="479">
        <f t="shared" si="8"/>
        <v>744</v>
      </c>
      <c r="CR22" s="253">
        <f t="shared" si="17"/>
        <v>19</v>
      </c>
      <c r="CS22" s="254">
        <f t="shared" si="18"/>
        <v>22</v>
      </c>
    </row>
    <row r="23" spans="1:97" ht="15" customHeight="1" x14ac:dyDescent="0.25">
      <c r="A23" s="9"/>
      <c r="B23" s="480">
        <v>23</v>
      </c>
      <c r="C23" s="481" t="s">
        <v>609</v>
      </c>
      <c r="D23" s="481" t="s">
        <v>9</v>
      </c>
      <c r="E23" s="482" t="s">
        <v>429</v>
      </c>
      <c r="F23" s="483">
        <v>38</v>
      </c>
      <c r="G23" s="484">
        <v>38</v>
      </c>
      <c r="H23" s="484">
        <v>0</v>
      </c>
      <c r="I23" s="484">
        <v>25</v>
      </c>
      <c r="J23" s="484">
        <v>25</v>
      </c>
      <c r="K23" s="484">
        <v>0</v>
      </c>
      <c r="L23" s="485">
        <v>25</v>
      </c>
      <c r="M23" s="485">
        <v>25</v>
      </c>
      <c r="N23" s="485">
        <v>20</v>
      </c>
      <c r="O23" s="486"/>
      <c r="P23" s="487">
        <v>26</v>
      </c>
      <c r="Q23" s="484">
        <v>31</v>
      </c>
      <c r="R23" s="484">
        <v>0</v>
      </c>
      <c r="S23" s="484">
        <v>30</v>
      </c>
      <c r="T23" s="484">
        <v>50</v>
      </c>
      <c r="U23" s="484">
        <v>0</v>
      </c>
      <c r="V23" s="233">
        <v>34</v>
      </c>
      <c r="W23" s="233">
        <v>34</v>
      </c>
      <c r="X23" s="238">
        <v>34</v>
      </c>
      <c r="Y23" s="489"/>
      <c r="Z23" s="487">
        <v>80</v>
      </c>
      <c r="AA23" s="484">
        <v>80</v>
      </c>
      <c r="AB23" s="484">
        <v>2</v>
      </c>
      <c r="AC23" s="484">
        <v>80</v>
      </c>
      <c r="AD23" s="484">
        <v>75</v>
      </c>
      <c r="AE23" s="484">
        <v>4</v>
      </c>
      <c r="AF23" s="146">
        <v>77</v>
      </c>
      <c r="AG23" s="146">
        <v>77</v>
      </c>
      <c r="AH23" s="146">
        <v>77</v>
      </c>
      <c r="AI23" s="489"/>
      <c r="AJ23" s="487">
        <v>80</v>
      </c>
      <c r="AK23" s="484">
        <v>80</v>
      </c>
      <c r="AL23" s="484">
        <v>0</v>
      </c>
      <c r="AM23" s="484">
        <v>56</v>
      </c>
      <c r="AN23" s="484">
        <v>54</v>
      </c>
      <c r="AO23" s="484">
        <v>0</v>
      </c>
      <c r="AP23" s="146">
        <v>46</v>
      </c>
      <c r="AQ23" s="146">
        <v>46</v>
      </c>
      <c r="AR23" s="146">
        <v>46</v>
      </c>
      <c r="AS23" s="489"/>
      <c r="AT23" s="487">
        <v>41</v>
      </c>
      <c r="AU23" s="484">
        <v>41</v>
      </c>
      <c r="AV23" s="484">
        <v>15</v>
      </c>
      <c r="AW23" s="484">
        <v>15</v>
      </c>
      <c r="AX23" s="127">
        <v>30</v>
      </c>
      <c r="AY23" s="484">
        <v>0</v>
      </c>
      <c r="AZ23" s="146">
        <v>15</v>
      </c>
      <c r="BA23" s="146">
        <v>15</v>
      </c>
      <c r="BB23" s="146">
        <v>15</v>
      </c>
      <c r="BC23" s="489"/>
      <c r="BD23" s="487">
        <v>42</v>
      </c>
      <c r="BE23" s="484">
        <v>42</v>
      </c>
      <c r="BF23" s="484">
        <v>0</v>
      </c>
      <c r="BG23" s="484">
        <v>42</v>
      </c>
      <c r="BH23" s="484">
        <v>52</v>
      </c>
      <c r="BI23" s="484">
        <v>0</v>
      </c>
      <c r="BJ23" s="146">
        <v>38</v>
      </c>
      <c r="BK23" s="146">
        <v>38</v>
      </c>
      <c r="BL23" s="146">
        <v>38</v>
      </c>
      <c r="BM23" s="489"/>
      <c r="BN23" s="487">
        <v>71</v>
      </c>
      <c r="BO23" s="484">
        <v>71</v>
      </c>
      <c r="BP23" s="484">
        <v>0</v>
      </c>
      <c r="BQ23" s="484">
        <v>84</v>
      </c>
      <c r="BR23" s="146">
        <v>108</v>
      </c>
      <c r="BS23" s="146">
        <v>0</v>
      </c>
      <c r="BT23" s="146">
        <v>84</v>
      </c>
      <c r="BU23" s="146">
        <v>84</v>
      </c>
      <c r="BV23" s="146">
        <v>84</v>
      </c>
      <c r="BW23" s="490"/>
      <c r="BX23" s="487">
        <v>69</v>
      </c>
      <c r="BY23" s="484">
        <v>69</v>
      </c>
      <c r="BZ23" s="484">
        <v>0</v>
      </c>
      <c r="CA23" s="484">
        <v>60</v>
      </c>
      <c r="CB23" s="484">
        <v>54</v>
      </c>
      <c r="CC23" s="484">
        <v>0</v>
      </c>
      <c r="CD23" s="146">
        <v>42</v>
      </c>
      <c r="CE23" s="146">
        <v>42</v>
      </c>
      <c r="CF23" s="146">
        <v>42</v>
      </c>
      <c r="CG23" s="491"/>
      <c r="CH23" s="492">
        <f t="shared" si="0"/>
        <v>447</v>
      </c>
      <c r="CI23" s="493">
        <f t="shared" si="1"/>
        <v>452</v>
      </c>
      <c r="CJ23" s="493">
        <f t="shared" si="2"/>
        <v>17</v>
      </c>
      <c r="CK23" s="493">
        <f t="shared" si="3"/>
        <v>392</v>
      </c>
      <c r="CL23" s="493">
        <f t="shared" si="4"/>
        <v>448</v>
      </c>
      <c r="CM23" s="493">
        <f t="shared" si="5"/>
        <v>4</v>
      </c>
      <c r="CN23" s="493">
        <f t="shared" si="6"/>
        <v>361</v>
      </c>
      <c r="CO23" s="493">
        <f t="shared" si="7"/>
        <v>361</v>
      </c>
      <c r="CP23" s="493">
        <f t="shared" si="8"/>
        <v>356</v>
      </c>
      <c r="CQ23"/>
      <c r="CR23" s="255">
        <f t="shared" si="17"/>
        <v>-36</v>
      </c>
      <c r="CS23" s="256">
        <f t="shared" si="18"/>
        <v>-96</v>
      </c>
    </row>
    <row r="24" spans="1:97" ht="15" customHeight="1" x14ac:dyDescent="0.25">
      <c r="A24" s="9"/>
      <c r="B24" s="480">
        <v>23</v>
      </c>
      <c r="C24" s="481" t="s">
        <v>609</v>
      </c>
      <c r="D24" s="481" t="s">
        <v>10</v>
      </c>
      <c r="E24" s="482" t="s">
        <v>430</v>
      </c>
      <c r="F24" s="483">
        <v>27</v>
      </c>
      <c r="G24" s="484">
        <v>27</v>
      </c>
      <c r="H24" s="484">
        <v>0</v>
      </c>
      <c r="I24" s="484">
        <v>30</v>
      </c>
      <c r="J24" s="484">
        <v>25</v>
      </c>
      <c r="K24" s="484">
        <v>0</v>
      </c>
      <c r="L24" s="485">
        <v>20</v>
      </c>
      <c r="M24" s="485">
        <v>20</v>
      </c>
      <c r="N24" s="485">
        <v>25</v>
      </c>
      <c r="O24" s="486"/>
      <c r="P24" s="487">
        <v>26</v>
      </c>
      <c r="Q24" s="484">
        <v>50</v>
      </c>
      <c r="R24" s="484">
        <v>0</v>
      </c>
      <c r="S24" s="484">
        <v>45</v>
      </c>
      <c r="T24" s="484">
        <v>60</v>
      </c>
      <c r="U24" s="484">
        <v>0</v>
      </c>
      <c r="V24" s="239">
        <v>50</v>
      </c>
      <c r="W24" s="239">
        <v>50</v>
      </c>
      <c r="X24" s="240">
        <v>50</v>
      </c>
      <c r="Y24" s="489"/>
      <c r="Z24" s="487">
        <v>27</v>
      </c>
      <c r="AA24" s="484">
        <v>27</v>
      </c>
      <c r="AB24" s="484">
        <v>0</v>
      </c>
      <c r="AC24" s="484">
        <v>40</v>
      </c>
      <c r="AD24" s="484">
        <v>85</v>
      </c>
      <c r="AE24" s="484">
        <v>4</v>
      </c>
      <c r="AF24" s="146">
        <v>77</v>
      </c>
      <c r="AG24" s="146">
        <v>77</v>
      </c>
      <c r="AH24" s="146">
        <v>77</v>
      </c>
      <c r="AI24" s="489"/>
      <c r="AJ24" s="487">
        <v>37</v>
      </c>
      <c r="AK24" s="484">
        <v>37</v>
      </c>
      <c r="AL24" s="484">
        <v>7</v>
      </c>
      <c r="AM24" s="484">
        <v>50</v>
      </c>
      <c r="AN24" s="484">
        <v>55</v>
      </c>
      <c r="AO24" s="484">
        <v>25</v>
      </c>
      <c r="AP24" s="146">
        <v>53</v>
      </c>
      <c r="AQ24" s="146">
        <v>53</v>
      </c>
      <c r="AR24" s="146">
        <v>53</v>
      </c>
      <c r="AS24" s="489"/>
      <c r="AT24" s="487">
        <v>42</v>
      </c>
      <c r="AU24" s="484">
        <v>42</v>
      </c>
      <c r="AV24" s="484">
        <v>25</v>
      </c>
      <c r="AW24" s="484">
        <v>68</v>
      </c>
      <c r="AX24" s="127">
        <v>80</v>
      </c>
      <c r="AY24" s="484">
        <v>0</v>
      </c>
      <c r="AZ24" s="146">
        <v>66</v>
      </c>
      <c r="BA24" s="146">
        <v>66</v>
      </c>
      <c r="BB24" s="146">
        <v>66</v>
      </c>
      <c r="BC24" s="489"/>
      <c r="BD24" s="487">
        <v>0</v>
      </c>
      <c r="BE24" s="484">
        <v>3</v>
      </c>
      <c r="BF24" s="484">
        <v>3</v>
      </c>
      <c r="BG24" s="484">
        <v>3</v>
      </c>
      <c r="BH24" s="484">
        <v>0</v>
      </c>
      <c r="BI24" s="484">
        <v>0</v>
      </c>
      <c r="BJ24" s="146">
        <v>0</v>
      </c>
      <c r="BK24" s="146">
        <v>0</v>
      </c>
      <c r="BL24" s="146">
        <v>0</v>
      </c>
      <c r="BM24" s="489"/>
      <c r="BN24" s="487">
        <v>37</v>
      </c>
      <c r="BO24" s="484">
        <v>37</v>
      </c>
      <c r="BP24" s="484">
        <v>0</v>
      </c>
      <c r="BQ24" s="484">
        <v>56</v>
      </c>
      <c r="BR24" s="146">
        <v>90</v>
      </c>
      <c r="BS24" s="146">
        <v>0</v>
      </c>
      <c r="BT24" s="146">
        <v>57</v>
      </c>
      <c r="BU24" s="146">
        <v>57</v>
      </c>
      <c r="BV24" s="146">
        <v>57</v>
      </c>
      <c r="BW24" s="490"/>
      <c r="BX24" s="487">
        <v>47</v>
      </c>
      <c r="BY24" s="484">
        <v>47</v>
      </c>
      <c r="BZ24" s="484">
        <v>0</v>
      </c>
      <c r="CA24" s="484">
        <v>41</v>
      </c>
      <c r="CB24" s="484">
        <v>72</v>
      </c>
      <c r="CC24" s="484">
        <v>0</v>
      </c>
      <c r="CD24" s="146">
        <v>60</v>
      </c>
      <c r="CE24" s="146">
        <v>60</v>
      </c>
      <c r="CF24" s="146">
        <v>60</v>
      </c>
      <c r="CG24" s="491"/>
      <c r="CH24" s="492">
        <f t="shared" si="0"/>
        <v>243</v>
      </c>
      <c r="CI24" s="493">
        <f t="shared" si="1"/>
        <v>270</v>
      </c>
      <c r="CJ24" s="493">
        <f t="shared" si="2"/>
        <v>35</v>
      </c>
      <c r="CK24" s="493">
        <f t="shared" si="3"/>
        <v>333</v>
      </c>
      <c r="CL24" s="493">
        <f t="shared" si="4"/>
        <v>467</v>
      </c>
      <c r="CM24" s="493">
        <f t="shared" si="5"/>
        <v>29</v>
      </c>
      <c r="CN24" s="493">
        <f t="shared" si="6"/>
        <v>383</v>
      </c>
      <c r="CO24" s="493">
        <f t="shared" si="7"/>
        <v>383</v>
      </c>
      <c r="CP24" s="493">
        <f t="shared" si="8"/>
        <v>388</v>
      </c>
      <c r="CQ24"/>
      <c r="CR24" s="255">
        <f t="shared" si="17"/>
        <v>55</v>
      </c>
      <c r="CS24" s="256">
        <f t="shared" si="18"/>
        <v>118</v>
      </c>
    </row>
    <row r="25" spans="1:97" ht="15" customHeight="1" x14ac:dyDescent="0.25">
      <c r="B25" s="474">
        <v>24</v>
      </c>
      <c r="C25" s="475" t="s">
        <v>431</v>
      </c>
      <c r="D25" s="475" t="s">
        <v>609</v>
      </c>
      <c r="E25" s="476" t="s">
        <v>609</v>
      </c>
      <c r="F25" s="467">
        <f t="shared" ref="F25:K25" si="36">SUM(F26+F27+F28+F29+F30+F31+F32+F33+F34+F35+F38+F39+F40+F41+F42+F48+F53+F54+F55)</f>
        <v>453</v>
      </c>
      <c r="G25" s="468">
        <f t="shared" si="36"/>
        <v>453</v>
      </c>
      <c r="H25" s="468">
        <f t="shared" si="36"/>
        <v>255</v>
      </c>
      <c r="I25" s="468">
        <f t="shared" si="36"/>
        <v>221</v>
      </c>
      <c r="J25" s="468">
        <f t="shared" si="36"/>
        <v>241</v>
      </c>
      <c r="K25" s="468">
        <f t="shared" si="36"/>
        <v>0</v>
      </c>
      <c r="L25" s="465">
        <v>220</v>
      </c>
      <c r="M25" s="465">
        <v>218</v>
      </c>
      <c r="N25" s="465">
        <v>218</v>
      </c>
      <c r="O25" s="477"/>
      <c r="P25" s="467">
        <f t="shared" ref="P25:U25" si="37">SUM(P26+P27+P28+P29+P30+P31+P32+P33+P34+P35+P38+P39+P40+P41+P42+P48+P53+P54+P55)</f>
        <v>422</v>
      </c>
      <c r="Q25" s="468">
        <f t="shared" si="37"/>
        <v>489</v>
      </c>
      <c r="R25" s="468">
        <f t="shared" si="37"/>
        <v>172</v>
      </c>
      <c r="S25" s="468">
        <f t="shared" si="37"/>
        <v>348</v>
      </c>
      <c r="T25" s="468">
        <f t="shared" si="37"/>
        <v>512</v>
      </c>
      <c r="U25" s="468">
        <f t="shared" si="37"/>
        <v>165</v>
      </c>
      <c r="V25" s="174">
        <v>389</v>
      </c>
      <c r="W25" s="221">
        <v>414</v>
      </c>
      <c r="X25" s="222">
        <v>414</v>
      </c>
      <c r="Y25" s="469"/>
      <c r="Z25" s="467">
        <f t="shared" ref="Z25:AE25" si="38">SUM(Z26+Z27+Z28+Z29+Z30+Z31+Z32+Z33+Z34+Z35+Z38+Z39+Z40+Z41+Z42+Z48+Z53+Z54+Z55)</f>
        <v>521</v>
      </c>
      <c r="AA25" s="468">
        <f t="shared" si="38"/>
        <v>526</v>
      </c>
      <c r="AB25" s="468">
        <f t="shared" si="38"/>
        <v>258</v>
      </c>
      <c r="AC25" s="468">
        <f t="shared" si="38"/>
        <v>475</v>
      </c>
      <c r="AD25" s="468">
        <f t="shared" si="38"/>
        <v>611</v>
      </c>
      <c r="AE25" s="468">
        <f t="shared" si="38"/>
        <v>249</v>
      </c>
      <c r="AF25" s="147">
        <v>478</v>
      </c>
      <c r="AG25" s="147">
        <v>478</v>
      </c>
      <c r="AH25" s="147">
        <v>478</v>
      </c>
      <c r="AI25" s="469"/>
      <c r="AJ25" s="467">
        <f t="shared" ref="AJ25:AO25" si="39">SUM(AJ26+AJ27+AJ28+AJ29+AJ30+AJ31+AJ32+AJ33+AJ34+AJ35+AJ38+AJ39+AJ40+AJ41+AJ42+AJ48+AJ53+AJ54+AJ55)</f>
        <v>666</v>
      </c>
      <c r="AK25" s="468">
        <f t="shared" si="39"/>
        <v>685</v>
      </c>
      <c r="AL25" s="468">
        <f t="shared" si="39"/>
        <v>280</v>
      </c>
      <c r="AM25" s="468">
        <f t="shared" si="39"/>
        <v>514</v>
      </c>
      <c r="AN25" s="468">
        <f t="shared" si="39"/>
        <v>613</v>
      </c>
      <c r="AO25" s="468">
        <f t="shared" si="39"/>
        <v>220</v>
      </c>
      <c r="AP25" s="147">
        <v>480</v>
      </c>
      <c r="AQ25" s="147">
        <v>480</v>
      </c>
      <c r="AR25" s="147">
        <v>480</v>
      </c>
      <c r="AS25" s="469"/>
      <c r="AT25" s="467">
        <f t="shared" ref="AT25:AY25" si="40">SUM(AT26+AT27+AT28+AT29+AT30+AT31+AT32+AT33+AT34+AT35+AT38+AT39+AT40+AT41+AT42+AT48+AT53+AT54+AT55)</f>
        <v>493</v>
      </c>
      <c r="AU25" s="468">
        <f t="shared" si="40"/>
        <v>595</v>
      </c>
      <c r="AV25" s="468">
        <f t="shared" si="40"/>
        <v>418</v>
      </c>
      <c r="AW25" s="468">
        <f t="shared" si="40"/>
        <v>617</v>
      </c>
      <c r="AX25" s="128">
        <v>626</v>
      </c>
      <c r="AY25" s="468">
        <f t="shared" si="40"/>
        <v>153</v>
      </c>
      <c r="AZ25" s="494">
        <v>545</v>
      </c>
      <c r="BA25" s="147">
        <v>545</v>
      </c>
      <c r="BB25" s="147">
        <v>545</v>
      </c>
      <c r="BC25" s="469"/>
      <c r="BD25" s="467">
        <f t="shared" ref="BD25:BI25" si="41">SUM(BD26+BD27+BD28+BD29+BD30+BD31+BD32+BD33+BD34+BD35+BD38+BD39+BD40+BD41+BD42+BD48+BD53+BD54+BD55)</f>
        <v>417</v>
      </c>
      <c r="BE25" s="468">
        <f t="shared" si="41"/>
        <v>465</v>
      </c>
      <c r="BF25" s="468">
        <f t="shared" si="41"/>
        <v>263</v>
      </c>
      <c r="BG25" s="468">
        <f t="shared" si="41"/>
        <v>465</v>
      </c>
      <c r="BH25" s="468">
        <f t="shared" si="41"/>
        <v>503</v>
      </c>
      <c r="BI25" s="468">
        <f t="shared" si="41"/>
        <v>186</v>
      </c>
      <c r="BJ25" s="147">
        <v>309</v>
      </c>
      <c r="BK25" s="147">
        <v>309</v>
      </c>
      <c r="BL25" s="147">
        <v>309</v>
      </c>
      <c r="BM25" s="469"/>
      <c r="BN25" s="467">
        <f t="shared" ref="BN25:BQ25" si="42">SUM(BN26+BN27+BN28+BN29+BN30+BN31+BN32+BN33+BN34+BN35+BN38+BN39+BN40+BN41+BN42+BN48+BN53+BN54+BN55)</f>
        <v>576</v>
      </c>
      <c r="BO25" s="468">
        <f t="shared" si="42"/>
        <v>582</v>
      </c>
      <c r="BP25" s="468">
        <f t="shared" si="42"/>
        <v>239</v>
      </c>
      <c r="BQ25" s="468">
        <f t="shared" si="42"/>
        <v>458</v>
      </c>
      <c r="BR25" s="147">
        <v>608</v>
      </c>
      <c r="BS25" s="147">
        <v>123</v>
      </c>
      <c r="BT25" s="147">
        <v>514</v>
      </c>
      <c r="BU25" s="147">
        <v>514</v>
      </c>
      <c r="BV25" s="147">
        <v>514</v>
      </c>
      <c r="BW25" s="470"/>
      <c r="BX25" s="467">
        <f t="shared" ref="BX25:CC25" si="43">SUM(BX26+BX27+BX28+BX29+BX30+BX31+BX32+BX33+BX34+BX35+BX38+BX39+BX40+BX41+BX42+BX48+BX53+BX54+BX55)</f>
        <v>468</v>
      </c>
      <c r="BY25" s="468">
        <f t="shared" si="43"/>
        <v>448</v>
      </c>
      <c r="BZ25" s="468">
        <f t="shared" si="43"/>
        <v>210</v>
      </c>
      <c r="CA25" s="468">
        <f t="shared" si="43"/>
        <v>375</v>
      </c>
      <c r="CB25" s="468">
        <f t="shared" si="43"/>
        <v>586</v>
      </c>
      <c r="CC25" s="468">
        <f t="shared" si="43"/>
        <v>159</v>
      </c>
      <c r="CD25" s="147">
        <v>447</v>
      </c>
      <c r="CE25" s="147">
        <v>466</v>
      </c>
      <c r="CF25" s="147">
        <v>466</v>
      </c>
      <c r="CG25" s="471"/>
      <c r="CH25" s="478">
        <f t="shared" si="0"/>
        <v>4016</v>
      </c>
      <c r="CI25" s="479">
        <f t="shared" si="1"/>
        <v>4243</v>
      </c>
      <c r="CJ25" s="479">
        <f t="shared" si="2"/>
        <v>2095</v>
      </c>
      <c r="CK25" s="479">
        <f t="shared" si="3"/>
        <v>3473</v>
      </c>
      <c r="CL25" s="479">
        <f t="shared" si="4"/>
        <v>4300</v>
      </c>
      <c r="CM25" s="479">
        <f t="shared" si="5"/>
        <v>1255</v>
      </c>
      <c r="CN25" s="479">
        <f t="shared" si="6"/>
        <v>3382</v>
      </c>
      <c r="CO25" s="479">
        <f t="shared" si="7"/>
        <v>3424</v>
      </c>
      <c r="CP25" s="479">
        <f t="shared" si="8"/>
        <v>3424</v>
      </c>
      <c r="CR25" s="253">
        <f t="shared" si="17"/>
        <v>-49</v>
      </c>
      <c r="CS25" s="254">
        <f t="shared" si="18"/>
        <v>-819</v>
      </c>
    </row>
    <row r="26" spans="1:97" ht="15" customHeight="1" x14ac:dyDescent="0.25">
      <c r="A26" s="9"/>
      <c r="B26" s="480">
        <v>24</v>
      </c>
      <c r="C26" s="481" t="s">
        <v>609</v>
      </c>
      <c r="D26" s="481" t="s">
        <v>11</v>
      </c>
      <c r="E26" s="482" t="s">
        <v>432</v>
      </c>
      <c r="F26" s="483">
        <v>36</v>
      </c>
      <c r="G26" s="484">
        <v>36</v>
      </c>
      <c r="H26" s="484">
        <v>14</v>
      </c>
      <c r="I26" s="484">
        <v>7</v>
      </c>
      <c r="J26" s="484">
        <v>10</v>
      </c>
      <c r="K26" s="484">
        <v>0</v>
      </c>
      <c r="L26" s="485">
        <v>10</v>
      </c>
      <c r="M26" s="485">
        <v>10</v>
      </c>
      <c r="N26" s="485">
        <v>10</v>
      </c>
      <c r="O26" s="486"/>
      <c r="P26" s="487">
        <v>98</v>
      </c>
      <c r="Q26" s="484">
        <v>98</v>
      </c>
      <c r="R26" s="484">
        <v>57</v>
      </c>
      <c r="S26" s="484">
        <v>64</v>
      </c>
      <c r="T26" s="484">
        <v>62</v>
      </c>
      <c r="U26" s="484">
        <v>56</v>
      </c>
      <c r="V26" s="239">
        <v>51</v>
      </c>
      <c r="W26" s="239">
        <v>66</v>
      </c>
      <c r="X26" s="240">
        <v>66</v>
      </c>
      <c r="Y26" s="489"/>
      <c r="Z26" s="487">
        <v>191</v>
      </c>
      <c r="AA26" s="484">
        <v>191</v>
      </c>
      <c r="AB26" s="484">
        <v>122</v>
      </c>
      <c r="AC26" s="484">
        <v>191</v>
      </c>
      <c r="AD26" s="484">
        <v>204</v>
      </c>
      <c r="AE26" s="484">
        <v>110</v>
      </c>
      <c r="AF26" s="146">
        <v>202</v>
      </c>
      <c r="AG26" s="146">
        <v>202</v>
      </c>
      <c r="AH26" s="146">
        <v>202</v>
      </c>
      <c r="AI26" s="489"/>
      <c r="AJ26" s="487">
        <v>122</v>
      </c>
      <c r="AK26" s="484">
        <v>122</v>
      </c>
      <c r="AL26" s="484">
        <v>72</v>
      </c>
      <c r="AM26" s="484">
        <v>91</v>
      </c>
      <c r="AN26" s="484">
        <v>120</v>
      </c>
      <c r="AO26" s="484">
        <v>57</v>
      </c>
      <c r="AP26" s="146">
        <v>89</v>
      </c>
      <c r="AQ26" s="146">
        <v>89</v>
      </c>
      <c r="AR26" s="146">
        <v>89</v>
      </c>
      <c r="AS26" s="489"/>
      <c r="AT26" s="487">
        <v>94</v>
      </c>
      <c r="AU26" s="484">
        <v>115</v>
      </c>
      <c r="AV26" s="484">
        <v>115</v>
      </c>
      <c r="AW26" s="484">
        <v>115</v>
      </c>
      <c r="AX26" s="127">
        <v>127</v>
      </c>
      <c r="AY26" s="484">
        <v>49</v>
      </c>
      <c r="AZ26" s="146">
        <v>113</v>
      </c>
      <c r="BA26" s="146">
        <v>113</v>
      </c>
      <c r="BB26" s="146">
        <v>113</v>
      </c>
      <c r="BC26" s="489"/>
      <c r="BD26" s="487">
        <v>78</v>
      </c>
      <c r="BE26" s="484">
        <v>78</v>
      </c>
      <c r="BF26" s="484">
        <v>38</v>
      </c>
      <c r="BG26" s="484">
        <v>78</v>
      </c>
      <c r="BH26" s="484">
        <v>63</v>
      </c>
      <c r="BI26" s="484">
        <v>39</v>
      </c>
      <c r="BJ26" s="146">
        <v>24</v>
      </c>
      <c r="BK26" s="146">
        <v>24</v>
      </c>
      <c r="BL26" s="146">
        <v>24</v>
      </c>
      <c r="BM26" s="489"/>
      <c r="BN26" s="487">
        <v>65</v>
      </c>
      <c r="BO26" s="484">
        <v>65</v>
      </c>
      <c r="BP26" s="484">
        <v>32</v>
      </c>
      <c r="BQ26" s="484">
        <v>48</v>
      </c>
      <c r="BR26" s="146">
        <v>20</v>
      </c>
      <c r="BS26" s="146">
        <v>11</v>
      </c>
      <c r="BT26" s="146">
        <v>20</v>
      </c>
      <c r="BU26" s="146">
        <v>20</v>
      </c>
      <c r="BV26" s="146">
        <v>20</v>
      </c>
      <c r="BW26" s="490"/>
      <c r="BX26" s="487">
        <v>27</v>
      </c>
      <c r="BY26" s="484">
        <v>27</v>
      </c>
      <c r="BZ26" s="484">
        <v>2</v>
      </c>
      <c r="CA26" s="484">
        <v>24</v>
      </c>
      <c r="CB26" s="484">
        <v>30</v>
      </c>
      <c r="CC26" s="484">
        <v>12</v>
      </c>
      <c r="CD26" s="177">
        <v>8</v>
      </c>
      <c r="CE26" s="177">
        <v>20</v>
      </c>
      <c r="CF26" s="177">
        <v>20</v>
      </c>
      <c r="CG26" s="491"/>
      <c r="CH26" s="492">
        <f t="shared" si="0"/>
        <v>711</v>
      </c>
      <c r="CI26" s="493">
        <f t="shared" si="1"/>
        <v>732</v>
      </c>
      <c r="CJ26" s="493">
        <f t="shared" si="2"/>
        <v>452</v>
      </c>
      <c r="CK26" s="493">
        <f t="shared" si="3"/>
        <v>618</v>
      </c>
      <c r="CL26" s="493">
        <f t="shared" si="4"/>
        <v>636</v>
      </c>
      <c r="CM26" s="493">
        <f t="shared" si="5"/>
        <v>334</v>
      </c>
      <c r="CN26" s="493">
        <f t="shared" si="6"/>
        <v>517</v>
      </c>
      <c r="CO26" s="493">
        <f t="shared" si="7"/>
        <v>544</v>
      </c>
      <c r="CP26" s="493">
        <f t="shared" si="8"/>
        <v>544</v>
      </c>
      <c r="CQ26"/>
      <c r="CR26" s="255">
        <f t="shared" si="17"/>
        <v>-74</v>
      </c>
      <c r="CS26" s="256">
        <f t="shared" si="18"/>
        <v>-188</v>
      </c>
    </row>
    <row r="27" spans="1:97" ht="15" customHeight="1" x14ac:dyDescent="0.25">
      <c r="A27" s="9"/>
      <c r="B27" s="480">
        <v>24</v>
      </c>
      <c r="C27" s="481" t="s">
        <v>609</v>
      </c>
      <c r="D27" s="481" t="s">
        <v>12</v>
      </c>
      <c r="E27" s="482" t="s">
        <v>433</v>
      </c>
      <c r="F27" s="483">
        <v>0</v>
      </c>
      <c r="G27" s="484">
        <v>0</v>
      </c>
      <c r="H27" s="484">
        <v>0</v>
      </c>
      <c r="I27" s="484">
        <v>0</v>
      </c>
      <c r="J27" s="484">
        <v>0</v>
      </c>
      <c r="K27" s="484">
        <v>0</v>
      </c>
      <c r="L27" s="485" t="s">
        <v>929</v>
      </c>
      <c r="M27" s="485" t="s">
        <v>929</v>
      </c>
      <c r="N27" s="485" t="s">
        <v>929</v>
      </c>
      <c r="O27" s="486"/>
      <c r="P27" s="487">
        <v>0</v>
      </c>
      <c r="Q27" s="484">
        <v>0</v>
      </c>
      <c r="R27" s="484">
        <v>0</v>
      </c>
      <c r="S27" s="484">
        <v>0</v>
      </c>
      <c r="T27" s="488"/>
      <c r="U27" s="488"/>
      <c r="V27" s="233"/>
      <c r="W27" s="234"/>
      <c r="X27" s="235"/>
      <c r="Y27" s="489"/>
      <c r="Z27" s="487">
        <v>8</v>
      </c>
      <c r="AA27" s="484">
        <v>8</v>
      </c>
      <c r="AB27" s="484">
        <v>2</v>
      </c>
      <c r="AC27" s="484">
        <v>8</v>
      </c>
      <c r="AD27" s="484">
        <v>10</v>
      </c>
      <c r="AE27" s="484">
        <v>0</v>
      </c>
      <c r="AF27" s="146">
        <v>8</v>
      </c>
      <c r="AG27" s="146">
        <v>8</v>
      </c>
      <c r="AH27" s="146">
        <v>8</v>
      </c>
      <c r="AI27" s="489"/>
      <c r="AJ27" s="487">
        <v>21</v>
      </c>
      <c r="AK27" s="484">
        <v>21</v>
      </c>
      <c r="AL27" s="484">
        <v>0</v>
      </c>
      <c r="AM27" s="484">
        <v>10</v>
      </c>
      <c r="AN27" s="484">
        <v>0</v>
      </c>
      <c r="AO27" s="484">
        <v>0</v>
      </c>
      <c r="AP27" s="146">
        <v>0</v>
      </c>
      <c r="AQ27" s="146">
        <v>0</v>
      </c>
      <c r="AR27" s="146">
        <v>0</v>
      </c>
      <c r="AS27" s="489"/>
      <c r="AT27" s="487">
        <v>11</v>
      </c>
      <c r="AU27" s="484">
        <v>11</v>
      </c>
      <c r="AV27" s="484">
        <v>4</v>
      </c>
      <c r="AW27" s="484">
        <v>8</v>
      </c>
      <c r="AX27" s="127">
        <v>15</v>
      </c>
      <c r="AY27" s="484">
        <v>0</v>
      </c>
      <c r="AZ27" s="146">
        <v>8</v>
      </c>
      <c r="BA27" s="146">
        <v>8</v>
      </c>
      <c r="BB27" s="146">
        <v>8</v>
      </c>
      <c r="BC27" s="489"/>
      <c r="BD27" s="487">
        <v>20</v>
      </c>
      <c r="BE27" s="484">
        <v>21</v>
      </c>
      <c r="BF27" s="484">
        <v>21</v>
      </c>
      <c r="BG27" s="484">
        <v>21</v>
      </c>
      <c r="BH27" s="484">
        <v>30</v>
      </c>
      <c r="BI27" s="484">
        <v>25</v>
      </c>
      <c r="BJ27" s="146">
        <v>30</v>
      </c>
      <c r="BK27" s="146">
        <v>30</v>
      </c>
      <c r="BL27" s="146">
        <v>30</v>
      </c>
      <c r="BM27" s="489"/>
      <c r="BN27" s="487">
        <v>11</v>
      </c>
      <c r="BO27" s="484">
        <v>11</v>
      </c>
      <c r="BP27" s="484">
        <v>8</v>
      </c>
      <c r="BQ27" s="484">
        <v>8</v>
      </c>
      <c r="BR27" s="146">
        <v>12</v>
      </c>
      <c r="BS27" s="146">
        <v>3</v>
      </c>
      <c r="BT27" s="146">
        <v>8</v>
      </c>
      <c r="BU27" s="146">
        <v>8</v>
      </c>
      <c r="BV27" s="146">
        <v>8</v>
      </c>
      <c r="BW27" s="490"/>
      <c r="BX27" s="487">
        <v>0</v>
      </c>
      <c r="BY27" s="484">
        <v>0</v>
      </c>
      <c r="BZ27" s="484">
        <v>0</v>
      </c>
      <c r="CA27" s="484">
        <v>0</v>
      </c>
      <c r="CB27" s="484">
        <v>0</v>
      </c>
      <c r="CC27" s="484">
        <v>0</v>
      </c>
      <c r="CD27" s="146">
        <v>0</v>
      </c>
      <c r="CE27" s="146">
        <v>0</v>
      </c>
      <c r="CF27" s="146">
        <v>0</v>
      </c>
      <c r="CG27" s="491"/>
      <c r="CH27" s="492">
        <f t="shared" si="0"/>
        <v>71</v>
      </c>
      <c r="CI27" s="493">
        <f t="shared" si="1"/>
        <v>72</v>
      </c>
      <c r="CJ27" s="493">
        <f t="shared" si="2"/>
        <v>35</v>
      </c>
      <c r="CK27" s="493">
        <f t="shared" si="3"/>
        <v>55</v>
      </c>
      <c r="CL27" s="493">
        <f t="shared" si="4"/>
        <v>67</v>
      </c>
      <c r="CM27" s="493">
        <f t="shared" si="5"/>
        <v>28</v>
      </c>
      <c r="CN27" s="493">
        <f t="shared" si="6"/>
        <v>54</v>
      </c>
      <c r="CO27" s="493">
        <f t="shared" si="7"/>
        <v>54</v>
      </c>
      <c r="CP27" s="493">
        <f t="shared" si="8"/>
        <v>54</v>
      </c>
      <c r="CQ27"/>
      <c r="CR27" s="255">
        <f t="shared" si="17"/>
        <v>-1</v>
      </c>
      <c r="CS27" s="256">
        <f t="shared" si="18"/>
        <v>-18</v>
      </c>
    </row>
    <row r="28" spans="1:97" ht="15" customHeight="1" x14ac:dyDescent="0.25">
      <c r="A28" s="9"/>
      <c r="B28" s="480">
        <v>24</v>
      </c>
      <c r="C28" s="481" t="s">
        <v>609</v>
      </c>
      <c r="D28" s="481" t="s">
        <v>13</v>
      </c>
      <c r="E28" s="482" t="s">
        <v>434</v>
      </c>
      <c r="F28" s="483">
        <v>46</v>
      </c>
      <c r="G28" s="484">
        <v>46</v>
      </c>
      <c r="H28" s="484">
        <v>10</v>
      </c>
      <c r="I28" s="484">
        <v>7</v>
      </c>
      <c r="J28" s="484">
        <v>10</v>
      </c>
      <c r="K28" s="484">
        <v>0</v>
      </c>
      <c r="L28" s="233">
        <v>6</v>
      </c>
      <c r="M28" s="233">
        <v>7</v>
      </c>
      <c r="N28" s="233">
        <v>7</v>
      </c>
      <c r="O28" s="486"/>
      <c r="P28" s="487">
        <v>59</v>
      </c>
      <c r="Q28" s="484">
        <v>59</v>
      </c>
      <c r="R28" s="484">
        <v>6</v>
      </c>
      <c r="S28" s="484">
        <v>24</v>
      </c>
      <c r="T28" s="484">
        <v>47</v>
      </c>
      <c r="U28" s="484">
        <v>8</v>
      </c>
      <c r="V28" s="233">
        <v>25</v>
      </c>
      <c r="W28" s="233">
        <v>35</v>
      </c>
      <c r="X28" s="238">
        <v>35</v>
      </c>
      <c r="Y28" s="489"/>
      <c r="Z28" s="487">
        <v>55</v>
      </c>
      <c r="AA28" s="484">
        <v>55</v>
      </c>
      <c r="AB28" s="484">
        <v>23</v>
      </c>
      <c r="AC28" s="484">
        <v>40</v>
      </c>
      <c r="AD28" s="484">
        <v>45</v>
      </c>
      <c r="AE28" s="484">
        <v>28</v>
      </c>
      <c r="AF28" s="146">
        <v>39</v>
      </c>
      <c r="AG28" s="146">
        <v>39</v>
      </c>
      <c r="AH28" s="146">
        <v>39</v>
      </c>
      <c r="AI28" s="489"/>
      <c r="AJ28" s="487">
        <v>77</v>
      </c>
      <c r="AK28" s="484">
        <v>77</v>
      </c>
      <c r="AL28" s="484">
        <v>24</v>
      </c>
      <c r="AM28" s="484">
        <v>30</v>
      </c>
      <c r="AN28" s="484">
        <v>65</v>
      </c>
      <c r="AO28" s="484">
        <v>6</v>
      </c>
      <c r="AP28" s="146">
        <v>31</v>
      </c>
      <c r="AQ28" s="146">
        <v>31</v>
      </c>
      <c r="AR28" s="146">
        <v>31</v>
      </c>
      <c r="AS28" s="489"/>
      <c r="AT28" s="487">
        <v>98</v>
      </c>
      <c r="AU28" s="484">
        <v>98</v>
      </c>
      <c r="AV28" s="484">
        <v>42</v>
      </c>
      <c r="AW28" s="484">
        <v>98</v>
      </c>
      <c r="AX28" s="127">
        <v>75</v>
      </c>
      <c r="AY28" s="484">
        <v>19</v>
      </c>
      <c r="AZ28" s="146">
        <v>67</v>
      </c>
      <c r="BA28" s="146">
        <v>67</v>
      </c>
      <c r="BB28" s="146">
        <v>67</v>
      </c>
      <c r="BC28" s="489"/>
      <c r="BD28" s="487">
        <v>64</v>
      </c>
      <c r="BE28" s="484">
        <v>64</v>
      </c>
      <c r="BF28" s="484">
        <v>36</v>
      </c>
      <c r="BG28" s="484">
        <v>64</v>
      </c>
      <c r="BH28" s="484">
        <v>29</v>
      </c>
      <c r="BI28" s="484">
        <v>14</v>
      </c>
      <c r="BJ28" s="146">
        <v>19</v>
      </c>
      <c r="BK28" s="146">
        <v>19</v>
      </c>
      <c r="BL28" s="146">
        <v>19</v>
      </c>
      <c r="BM28" s="489"/>
      <c r="BN28" s="487">
        <v>98</v>
      </c>
      <c r="BO28" s="484">
        <v>98</v>
      </c>
      <c r="BP28" s="484">
        <v>15</v>
      </c>
      <c r="BQ28" s="484">
        <v>48</v>
      </c>
      <c r="BR28" s="146">
        <v>65</v>
      </c>
      <c r="BS28" s="146">
        <v>0</v>
      </c>
      <c r="BT28" s="146">
        <v>53</v>
      </c>
      <c r="BU28" s="146">
        <v>53</v>
      </c>
      <c r="BV28" s="146">
        <v>53</v>
      </c>
      <c r="BW28" s="490"/>
      <c r="BX28" s="487">
        <v>105</v>
      </c>
      <c r="BY28" s="484">
        <v>95</v>
      </c>
      <c r="BZ28" s="484">
        <v>77</v>
      </c>
      <c r="CA28" s="484">
        <v>83</v>
      </c>
      <c r="CB28" s="484">
        <v>130</v>
      </c>
      <c r="CC28" s="484">
        <v>79</v>
      </c>
      <c r="CD28" s="146">
        <v>98</v>
      </c>
      <c r="CE28" s="146">
        <v>124</v>
      </c>
      <c r="CF28" s="146">
        <v>124</v>
      </c>
      <c r="CG28" s="491"/>
      <c r="CH28" s="492">
        <f t="shared" si="0"/>
        <v>602</v>
      </c>
      <c r="CI28" s="493">
        <f t="shared" si="1"/>
        <v>592</v>
      </c>
      <c r="CJ28" s="493">
        <f t="shared" si="2"/>
        <v>233</v>
      </c>
      <c r="CK28" s="493">
        <f t="shared" si="3"/>
        <v>394</v>
      </c>
      <c r="CL28" s="493">
        <f t="shared" si="4"/>
        <v>466</v>
      </c>
      <c r="CM28" s="493">
        <f t="shared" si="5"/>
        <v>154</v>
      </c>
      <c r="CN28" s="493">
        <f t="shared" si="6"/>
        <v>338</v>
      </c>
      <c r="CO28" s="493">
        <f t="shared" si="7"/>
        <v>375</v>
      </c>
      <c r="CP28" s="493">
        <f t="shared" si="8"/>
        <v>375</v>
      </c>
      <c r="CQ28"/>
      <c r="CR28" s="255">
        <f t="shared" si="17"/>
        <v>-19</v>
      </c>
      <c r="CS28" s="256">
        <f t="shared" si="18"/>
        <v>-217</v>
      </c>
    </row>
    <row r="29" spans="1:97" ht="15" customHeight="1" x14ac:dyDescent="0.25">
      <c r="A29" s="9"/>
      <c r="B29" s="480">
        <v>24</v>
      </c>
      <c r="C29" s="481" t="s">
        <v>609</v>
      </c>
      <c r="D29" s="481" t="s">
        <v>14</v>
      </c>
      <c r="E29" s="482" t="s">
        <v>435</v>
      </c>
      <c r="F29" s="483">
        <v>0</v>
      </c>
      <c r="G29" s="484">
        <v>0</v>
      </c>
      <c r="H29" s="484">
        <v>0</v>
      </c>
      <c r="I29" s="484">
        <v>0</v>
      </c>
      <c r="J29" s="484">
        <v>0</v>
      </c>
      <c r="K29" s="484">
        <v>0</v>
      </c>
      <c r="L29" s="485" t="s">
        <v>929</v>
      </c>
      <c r="M29" s="485" t="s">
        <v>929</v>
      </c>
      <c r="N29" s="485" t="s">
        <v>929</v>
      </c>
      <c r="O29" s="486"/>
      <c r="P29" s="487">
        <v>0</v>
      </c>
      <c r="Q29" s="484">
        <v>0</v>
      </c>
      <c r="R29" s="484">
        <v>0</v>
      </c>
      <c r="S29" s="484">
        <v>0</v>
      </c>
      <c r="T29" s="488"/>
      <c r="U29" s="488"/>
      <c r="V29" s="239">
        <v>0</v>
      </c>
      <c r="W29" s="241"/>
      <c r="X29" s="242"/>
      <c r="Y29" s="489"/>
      <c r="Z29" s="487">
        <v>0</v>
      </c>
      <c r="AA29" s="484">
        <v>0</v>
      </c>
      <c r="AB29" s="484">
        <v>0</v>
      </c>
      <c r="AC29" s="484">
        <v>0</v>
      </c>
      <c r="AD29" s="488"/>
      <c r="AE29" s="488"/>
      <c r="AF29" s="146"/>
      <c r="AG29" s="146"/>
      <c r="AH29" s="146"/>
      <c r="AI29" s="489"/>
      <c r="AJ29" s="487">
        <v>0</v>
      </c>
      <c r="AK29" s="484">
        <v>0</v>
      </c>
      <c r="AL29" s="484">
        <v>0</v>
      </c>
      <c r="AM29" s="484">
        <v>0</v>
      </c>
      <c r="AN29" s="484">
        <v>0</v>
      </c>
      <c r="AO29" s="484">
        <v>0</v>
      </c>
      <c r="AP29" s="146">
        <v>0</v>
      </c>
      <c r="AQ29" s="146">
        <v>0</v>
      </c>
      <c r="AR29" s="146">
        <v>0</v>
      </c>
      <c r="AS29" s="489"/>
      <c r="AT29" s="487">
        <v>0</v>
      </c>
      <c r="AU29" s="484">
        <v>0</v>
      </c>
      <c r="AV29" s="484">
        <v>0</v>
      </c>
      <c r="AW29" s="484">
        <v>0</v>
      </c>
      <c r="AX29" s="127"/>
      <c r="AY29" s="488"/>
      <c r="AZ29" s="146"/>
      <c r="BA29" s="146"/>
      <c r="BB29" s="146"/>
      <c r="BC29" s="489"/>
      <c r="BD29" s="487">
        <v>0</v>
      </c>
      <c r="BE29" s="484">
        <v>0</v>
      </c>
      <c r="BF29" s="484">
        <v>0</v>
      </c>
      <c r="BG29" s="484">
        <v>0</v>
      </c>
      <c r="BH29" s="484">
        <v>0</v>
      </c>
      <c r="BI29" s="484">
        <v>0</v>
      </c>
      <c r="BJ29" s="146">
        <v>0</v>
      </c>
      <c r="BK29" s="146">
        <v>0</v>
      </c>
      <c r="BL29" s="146">
        <v>0</v>
      </c>
      <c r="BM29" s="489"/>
      <c r="BN29" s="487">
        <v>0</v>
      </c>
      <c r="BO29" s="484">
        <v>0</v>
      </c>
      <c r="BP29" s="484">
        <v>0</v>
      </c>
      <c r="BQ29" s="484">
        <v>0</v>
      </c>
      <c r="BR29" s="146">
        <v>0</v>
      </c>
      <c r="BS29" s="146"/>
      <c r="BT29" s="146">
        <v>0</v>
      </c>
      <c r="BU29" s="146">
        <v>0</v>
      </c>
      <c r="BV29" s="146">
        <v>0</v>
      </c>
      <c r="BW29" s="490"/>
      <c r="BX29" s="487">
        <v>0</v>
      </c>
      <c r="BY29" s="484">
        <v>0</v>
      </c>
      <c r="BZ29" s="484">
        <v>0</v>
      </c>
      <c r="CA29" s="484">
        <v>0</v>
      </c>
      <c r="CB29" s="484">
        <v>0</v>
      </c>
      <c r="CC29" s="484">
        <v>0</v>
      </c>
      <c r="CD29" s="146">
        <v>0</v>
      </c>
      <c r="CE29" s="146">
        <v>0</v>
      </c>
      <c r="CF29" s="146">
        <v>0</v>
      </c>
      <c r="CG29" s="491"/>
      <c r="CH29" s="492">
        <f t="shared" si="0"/>
        <v>0</v>
      </c>
      <c r="CI29" s="493">
        <f t="shared" si="1"/>
        <v>0</v>
      </c>
      <c r="CJ29" s="493">
        <f t="shared" si="2"/>
        <v>0</v>
      </c>
      <c r="CK29" s="493">
        <f t="shared" si="3"/>
        <v>0</v>
      </c>
      <c r="CL29" s="493">
        <f t="shared" si="4"/>
        <v>0</v>
      </c>
      <c r="CM29" s="493">
        <f t="shared" si="5"/>
        <v>0</v>
      </c>
      <c r="CN29" s="493">
        <f t="shared" si="6"/>
        <v>0</v>
      </c>
      <c r="CO29" s="493">
        <f t="shared" si="7"/>
        <v>0</v>
      </c>
      <c r="CP29" s="493">
        <f t="shared" si="8"/>
        <v>0</v>
      </c>
      <c r="CQ29"/>
      <c r="CR29" s="255">
        <f t="shared" si="17"/>
        <v>0</v>
      </c>
      <c r="CS29" s="256">
        <f t="shared" si="18"/>
        <v>0</v>
      </c>
    </row>
    <row r="30" spans="1:97" ht="15" customHeight="1" x14ac:dyDescent="0.25">
      <c r="A30" s="9"/>
      <c r="B30" s="480">
        <v>24</v>
      </c>
      <c r="C30" s="481" t="s">
        <v>609</v>
      </c>
      <c r="D30" s="481" t="s">
        <v>15</v>
      </c>
      <c r="E30" s="482" t="s">
        <v>436</v>
      </c>
      <c r="F30" s="483">
        <v>10</v>
      </c>
      <c r="G30" s="484">
        <v>10</v>
      </c>
      <c r="H30" s="484">
        <v>0</v>
      </c>
      <c r="I30" s="484">
        <v>6</v>
      </c>
      <c r="J30" s="484">
        <v>0</v>
      </c>
      <c r="K30" s="484">
        <v>0</v>
      </c>
      <c r="L30" s="485" t="s">
        <v>929</v>
      </c>
      <c r="M30" s="485" t="s">
        <v>929</v>
      </c>
      <c r="N30" s="485" t="s">
        <v>929</v>
      </c>
      <c r="O30" s="486"/>
      <c r="P30" s="487">
        <v>15</v>
      </c>
      <c r="Q30" s="484">
        <v>15</v>
      </c>
      <c r="R30" s="484">
        <v>2</v>
      </c>
      <c r="S30" s="484">
        <v>9</v>
      </c>
      <c r="T30" s="484">
        <v>8</v>
      </c>
      <c r="U30" s="484">
        <v>6</v>
      </c>
      <c r="V30" s="239">
        <v>8</v>
      </c>
      <c r="W30" s="239">
        <v>8</v>
      </c>
      <c r="X30" s="240">
        <v>8</v>
      </c>
      <c r="Y30" s="489"/>
      <c r="Z30" s="487">
        <v>10</v>
      </c>
      <c r="AA30" s="484">
        <v>10</v>
      </c>
      <c r="AB30" s="484">
        <v>6</v>
      </c>
      <c r="AC30" s="484">
        <v>10</v>
      </c>
      <c r="AD30" s="484">
        <v>10</v>
      </c>
      <c r="AE30" s="484">
        <v>10</v>
      </c>
      <c r="AF30" s="146">
        <v>8</v>
      </c>
      <c r="AG30" s="146">
        <v>8</v>
      </c>
      <c r="AH30" s="146">
        <v>8</v>
      </c>
      <c r="AI30" s="489"/>
      <c r="AJ30" s="487">
        <v>28</v>
      </c>
      <c r="AK30" s="484">
        <v>28</v>
      </c>
      <c r="AL30" s="484">
        <v>10</v>
      </c>
      <c r="AM30" s="484">
        <v>28</v>
      </c>
      <c r="AN30" s="484">
        <v>30</v>
      </c>
      <c r="AO30" s="484">
        <v>18</v>
      </c>
      <c r="AP30" s="146">
        <v>24</v>
      </c>
      <c r="AQ30" s="146">
        <v>24</v>
      </c>
      <c r="AR30" s="146">
        <v>24</v>
      </c>
      <c r="AS30" s="489"/>
      <c r="AT30" s="487">
        <v>22</v>
      </c>
      <c r="AU30" s="484">
        <v>32</v>
      </c>
      <c r="AV30" s="484">
        <v>32</v>
      </c>
      <c r="AW30" s="484">
        <v>32</v>
      </c>
      <c r="AX30" s="127">
        <v>10</v>
      </c>
      <c r="AY30" s="484">
        <v>10</v>
      </c>
      <c r="AZ30" s="146">
        <v>10</v>
      </c>
      <c r="BA30" s="146">
        <v>10</v>
      </c>
      <c r="BB30" s="146">
        <v>10</v>
      </c>
      <c r="BC30" s="489"/>
      <c r="BD30" s="487">
        <v>14</v>
      </c>
      <c r="BE30" s="484">
        <v>24</v>
      </c>
      <c r="BF30" s="484">
        <v>24</v>
      </c>
      <c r="BG30" s="484">
        <v>24</v>
      </c>
      <c r="BH30" s="484">
        <v>21</v>
      </c>
      <c r="BI30" s="484">
        <v>2</v>
      </c>
      <c r="BJ30" s="146">
        <v>9</v>
      </c>
      <c r="BK30" s="146">
        <v>9</v>
      </c>
      <c r="BL30" s="146">
        <v>9</v>
      </c>
      <c r="BM30" s="489"/>
      <c r="BN30" s="487">
        <v>19</v>
      </c>
      <c r="BO30" s="484">
        <v>19</v>
      </c>
      <c r="BP30" s="484">
        <v>10</v>
      </c>
      <c r="BQ30" s="484">
        <v>12</v>
      </c>
      <c r="BR30" s="146">
        <v>0</v>
      </c>
      <c r="BS30" s="146"/>
      <c r="BT30" s="146">
        <v>0</v>
      </c>
      <c r="BU30" s="146">
        <v>0</v>
      </c>
      <c r="BV30" s="146">
        <v>0</v>
      </c>
      <c r="BW30" s="490"/>
      <c r="BX30" s="487">
        <v>15</v>
      </c>
      <c r="BY30" s="484">
        <v>15</v>
      </c>
      <c r="BZ30" s="484">
        <v>2</v>
      </c>
      <c r="CA30" s="484">
        <v>24</v>
      </c>
      <c r="CB30" s="484">
        <v>24</v>
      </c>
      <c r="CC30" s="484">
        <v>6</v>
      </c>
      <c r="CD30" s="146">
        <v>18</v>
      </c>
      <c r="CE30" s="146">
        <v>18</v>
      </c>
      <c r="CF30" s="146">
        <v>18</v>
      </c>
      <c r="CG30" s="491"/>
      <c r="CH30" s="492">
        <f t="shared" si="0"/>
        <v>133</v>
      </c>
      <c r="CI30" s="493">
        <f t="shared" si="1"/>
        <v>153</v>
      </c>
      <c r="CJ30" s="493">
        <f t="shared" si="2"/>
        <v>86</v>
      </c>
      <c r="CK30" s="493">
        <f t="shared" si="3"/>
        <v>145</v>
      </c>
      <c r="CL30" s="493">
        <f t="shared" si="4"/>
        <v>103</v>
      </c>
      <c r="CM30" s="493">
        <f t="shared" si="5"/>
        <v>52</v>
      </c>
      <c r="CN30" s="493">
        <f t="shared" si="6"/>
        <v>77</v>
      </c>
      <c r="CO30" s="493">
        <f t="shared" si="7"/>
        <v>77</v>
      </c>
      <c r="CP30" s="493">
        <f t="shared" si="8"/>
        <v>77</v>
      </c>
      <c r="CQ30"/>
      <c r="CR30" s="255">
        <f t="shared" si="17"/>
        <v>-68</v>
      </c>
      <c r="CS30" s="256">
        <f t="shared" si="18"/>
        <v>-76</v>
      </c>
    </row>
    <row r="31" spans="1:97" ht="15" customHeight="1" x14ac:dyDescent="0.25">
      <c r="A31" s="9"/>
      <c r="B31" s="480">
        <v>24</v>
      </c>
      <c r="C31" s="481" t="s">
        <v>609</v>
      </c>
      <c r="D31" s="481" t="s">
        <v>16</v>
      </c>
      <c r="E31" s="482" t="s">
        <v>437</v>
      </c>
      <c r="F31" s="483">
        <v>0</v>
      </c>
      <c r="G31" s="484">
        <v>0</v>
      </c>
      <c r="H31" s="484">
        <v>0</v>
      </c>
      <c r="I31" s="484">
        <v>8</v>
      </c>
      <c r="J31" s="484">
        <v>0</v>
      </c>
      <c r="K31" s="484">
        <v>0</v>
      </c>
      <c r="L31" s="485">
        <v>0</v>
      </c>
      <c r="M31" s="485">
        <v>0</v>
      </c>
      <c r="N31" s="485">
        <v>0</v>
      </c>
      <c r="O31" s="486"/>
      <c r="P31" s="487">
        <v>40</v>
      </c>
      <c r="Q31" s="484">
        <v>40</v>
      </c>
      <c r="R31" s="484">
        <v>4</v>
      </c>
      <c r="S31" s="484">
        <v>20</v>
      </c>
      <c r="T31" s="484">
        <v>27</v>
      </c>
      <c r="U31" s="484">
        <v>4</v>
      </c>
      <c r="V31" s="233">
        <v>10</v>
      </c>
      <c r="W31" s="233">
        <v>19</v>
      </c>
      <c r="X31" s="238">
        <v>19</v>
      </c>
      <c r="Y31" s="489"/>
      <c r="Z31" s="487">
        <v>20</v>
      </c>
      <c r="AA31" s="484">
        <v>20</v>
      </c>
      <c r="AB31" s="484">
        <v>17</v>
      </c>
      <c r="AC31" s="484">
        <v>30</v>
      </c>
      <c r="AD31" s="484">
        <v>40</v>
      </c>
      <c r="AE31" s="484">
        <v>15</v>
      </c>
      <c r="AF31" s="146">
        <v>39</v>
      </c>
      <c r="AG31" s="146">
        <v>39</v>
      </c>
      <c r="AH31" s="146">
        <v>39</v>
      </c>
      <c r="AI31" s="489"/>
      <c r="AJ31" s="487">
        <v>104</v>
      </c>
      <c r="AK31" s="484">
        <v>104</v>
      </c>
      <c r="AL31" s="484">
        <v>47</v>
      </c>
      <c r="AM31" s="484">
        <v>95</v>
      </c>
      <c r="AN31" s="484">
        <v>101</v>
      </c>
      <c r="AO31" s="484">
        <v>44</v>
      </c>
      <c r="AP31" s="146">
        <v>94</v>
      </c>
      <c r="AQ31" s="146">
        <v>94</v>
      </c>
      <c r="AR31" s="146">
        <v>94</v>
      </c>
      <c r="AS31" s="489"/>
      <c r="AT31" s="487">
        <v>31</v>
      </c>
      <c r="AU31" s="484">
        <v>45</v>
      </c>
      <c r="AV31" s="484">
        <v>45</v>
      </c>
      <c r="AW31" s="484">
        <v>45</v>
      </c>
      <c r="AX31" s="127">
        <v>38</v>
      </c>
      <c r="AY31" s="484">
        <v>11</v>
      </c>
      <c r="AZ31" s="146">
        <v>34</v>
      </c>
      <c r="BA31" s="146">
        <v>34</v>
      </c>
      <c r="BB31" s="146">
        <v>34</v>
      </c>
      <c r="BC31" s="489"/>
      <c r="BD31" s="487">
        <v>29</v>
      </c>
      <c r="BE31" s="484">
        <v>35</v>
      </c>
      <c r="BF31" s="484">
        <v>35</v>
      </c>
      <c r="BG31" s="484">
        <v>35</v>
      </c>
      <c r="BH31" s="484">
        <v>46</v>
      </c>
      <c r="BI31" s="484">
        <v>29</v>
      </c>
      <c r="BJ31" s="146">
        <v>27</v>
      </c>
      <c r="BK31" s="146">
        <v>27</v>
      </c>
      <c r="BL31" s="146">
        <v>27</v>
      </c>
      <c r="BM31" s="489"/>
      <c r="BN31" s="487">
        <v>124</v>
      </c>
      <c r="BO31" s="484">
        <v>118</v>
      </c>
      <c r="BP31" s="484">
        <v>40</v>
      </c>
      <c r="BQ31" s="484">
        <v>120</v>
      </c>
      <c r="BR31" s="146">
        <v>148</v>
      </c>
      <c r="BS31" s="146">
        <v>39</v>
      </c>
      <c r="BT31" s="146">
        <v>126</v>
      </c>
      <c r="BU31" s="146">
        <v>126</v>
      </c>
      <c r="BV31" s="146">
        <v>126</v>
      </c>
      <c r="BW31" s="490"/>
      <c r="BX31" s="487">
        <v>55</v>
      </c>
      <c r="BY31" s="484">
        <v>46</v>
      </c>
      <c r="BZ31" s="484">
        <v>31</v>
      </c>
      <c r="CA31" s="484">
        <v>41</v>
      </c>
      <c r="CB31" s="484">
        <v>67</v>
      </c>
      <c r="CC31" s="484">
        <v>15</v>
      </c>
      <c r="CD31" s="146">
        <v>63</v>
      </c>
      <c r="CE31" s="146">
        <v>44</v>
      </c>
      <c r="CF31" s="146">
        <v>44</v>
      </c>
      <c r="CG31" s="491"/>
      <c r="CH31" s="492">
        <f t="shared" si="0"/>
        <v>403</v>
      </c>
      <c r="CI31" s="493">
        <f t="shared" si="1"/>
        <v>408</v>
      </c>
      <c r="CJ31" s="493">
        <f t="shared" si="2"/>
        <v>219</v>
      </c>
      <c r="CK31" s="493">
        <f t="shared" si="3"/>
        <v>394</v>
      </c>
      <c r="CL31" s="493">
        <f t="shared" si="4"/>
        <v>467</v>
      </c>
      <c r="CM31" s="493">
        <f t="shared" si="5"/>
        <v>157</v>
      </c>
      <c r="CN31" s="493">
        <f t="shared" si="6"/>
        <v>393</v>
      </c>
      <c r="CO31" s="493">
        <f t="shared" si="7"/>
        <v>383</v>
      </c>
      <c r="CP31" s="493">
        <f t="shared" si="8"/>
        <v>383</v>
      </c>
      <c r="CQ31"/>
      <c r="CR31" s="255">
        <f t="shared" si="17"/>
        <v>-11</v>
      </c>
      <c r="CS31" s="256">
        <f t="shared" si="18"/>
        <v>-25</v>
      </c>
    </row>
    <row r="32" spans="1:97" ht="15" customHeight="1" x14ac:dyDescent="0.25">
      <c r="A32" s="9"/>
      <c r="B32" s="480">
        <v>24</v>
      </c>
      <c r="C32" s="481" t="s">
        <v>609</v>
      </c>
      <c r="D32" s="481" t="s">
        <v>17</v>
      </c>
      <c r="E32" s="482" t="s">
        <v>438</v>
      </c>
      <c r="F32" s="483">
        <v>21</v>
      </c>
      <c r="G32" s="484">
        <v>21</v>
      </c>
      <c r="H32" s="484">
        <v>0</v>
      </c>
      <c r="I32" s="484">
        <v>0</v>
      </c>
      <c r="J32" s="484">
        <v>6</v>
      </c>
      <c r="K32" s="484">
        <v>0</v>
      </c>
      <c r="L32" s="233">
        <v>6</v>
      </c>
      <c r="M32" s="233">
        <v>7</v>
      </c>
      <c r="N32" s="233">
        <v>7</v>
      </c>
      <c r="O32" s="486"/>
      <c r="P32" s="487">
        <v>27</v>
      </c>
      <c r="Q32" s="484">
        <v>27</v>
      </c>
      <c r="R32" s="484">
        <v>0</v>
      </c>
      <c r="S32" s="484">
        <v>0</v>
      </c>
      <c r="T32" s="484">
        <v>10</v>
      </c>
      <c r="U32" s="484">
        <v>0</v>
      </c>
      <c r="V32" s="233">
        <v>10</v>
      </c>
      <c r="W32" s="233">
        <v>10</v>
      </c>
      <c r="X32" s="238">
        <v>10</v>
      </c>
      <c r="Y32" s="489"/>
      <c r="Z32" s="487">
        <v>45</v>
      </c>
      <c r="AA32" s="484">
        <v>45</v>
      </c>
      <c r="AB32" s="484">
        <v>0</v>
      </c>
      <c r="AC32" s="484">
        <v>0</v>
      </c>
      <c r="AD32" s="488"/>
      <c r="AE32" s="488"/>
      <c r="AF32" s="146"/>
      <c r="AG32" s="146"/>
      <c r="AH32" s="146"/>
      <c r="AI32" s="489"/>
      <c r="AJ32" s="487">
        <v>18</v>
      </c>
      <c r="AK32" s="484">
        <v>18</v>
      </c>
      <c r="AL32" s="484">
        <v>0</v>
      </c>
      <c r="AM32" s="484">
        <v>0</v>
      </c>
      <c r="AN32" s="484">
        <v>0</v>
      </c>
      <c r="AO32" s="484">
        <v>0</v>
      </c>
      <c r="AP32" s="146">
        <v>0</v>
      </c>
      <c r="AQ32" s="146">
        <v>0</v>
      </c>
      <c r="AR32" s="146">
        <v>0</v>
      </c>
      <c r="AS32" s="489"/>
      <c r="AT32" s="487">
        <v>32</v>
      </c>
      <c r="AU32" s="484">
        <v>32</v>
      </c>
      <c r="AV32" s="484">
        <v>2</v>
      </c>
      <c r="AW32" s="484">
        <v>0</v>
      </c>
      <c r="AX32" s="127"/>
      <c r="AY32" s="488"/>
      <c r="AZ32" s="146"/>
      <c r="BA32" s="146"/>
      <c r="BB32" s="146"/>
      <c r="BC32" s="489"/>
      <c r="BD32" s="487">
        <v>29</v>
      </c>
      <c r="BE32" s="484">
        <v>40</v>
      </c>
      <c r="BF32" s="484">
        <v>28</v>
      </c>
      <c r="BG32" s="484">
        <v>40</v>
      </c>
      <c r="BH32" s="484">
        <v>16</v>
      </c>
      <c r="BI32" s="484">
        <v>15</v>
      </c>
      <c r="BJ32" s="146">
        <v>12</v>
      </c>
      <c r="BK32" s="146">
        <v>12</v>
      </c>
      <c r="BL32" s="146">
        <v>12</v>
      </c>
      <c r="BM32" s="489"/>
      <c r="BN32" s="487">
        <v>74</v>
      </c>
      <c r="BO32" s="484">
        <v>74</v>
      </c>
      <c r="BP32" s="484">
        <v>0</v>
      </c>
      <c r="BQ32" s="484">
        <v>0</v>
      </c>
      <c r="BR32" s="146">
        <v>0</v>
      </c>
      <c r="BS32" s="146">
        <v>0</v>
      </c>
      <c r="BT32" s="146">
        <v>0</v>
      </c>
      <c r="BU32" s="146">
        <v>0</v>
      </c>
      <c r="BV32" s="146">
        <v>0</v>
      </c>
      <c r="BW32" s="490"/>
      <c r="BX32" s="487">
        <v>22</v>
      </c>
      <c r="BY32" s="484">
        <v>22</v>
      </c>
      <c r="BZ32" s="484">
        <v>0</v>
      </c>
      <c r="CA32" s="484">
        <v>0</v>
      </c>
      <c r="CB32" s="484">
        <v>0</v>
      </c>
      <c r="CC32" s="484">
        <v>0</v>
      </c>
      <c r="CD32" s="146">
        <v>0</v>
      </c>
      <c r="CE32" s="146">
        <v>0</v>
      </c>
      <c r="CF32" s="146">
        <v>0</v>
      </c>
      <c r="CG32" s="491"/>
      <c r="CH32" s="492">
        <f t="shared" si="0"/>
        <v>268</v>
      </c>
      <c r="CI32" s="493">
        <f t="shared" si="1"/>
        <v>279</v>
      </c>
      <c r="CJ32" s="493">
        <f t="shared" si="2"/>
        <v>30</v>
      </c>
      <c r="CK32" s="493">
        <f t="shared" si="3"/>
        <v>40</v>
      </c>
      <c r="CL32" s="493">
        <f t="shared" si="4"/>
        <v>32</v>
      </c>
      <c r="CM32" s="493">
        <f t="shared" si="5"/>
        <v>15</v>
      </c>
      <c r="CN32" s="493">
        <f t="shared" si="6"/>
        <v>28</v>
      </c>
      <c r="CO32" s="493">
        <f t="shared" si="7"/>
        <v>29</v>
      </c>
      <c r="CP32" s="493">
        <f t="shared" si="8"/>
        <v>29</v>
      </c>
      <c r="CQ32"/>
      <c r="CR32" s="255">
        <f t="shared" si="17"/>
        <v>-11</v>
      </c>
      <c r="CS32" s="256">
        <f t="shared" si="18"/>
        <v>-250</v>
      </c>
    </row>
    <row r="33" spans="1:97" ht="15" customHeight="1" x14ac:dyDescent="0.25">
      <c r="A33" s="9"/>
      <c r="B33" s="480">
        <v>24</v>
      </c>
      <c r="C33" s="481" t="s">
        <v>609</v>
      </c>
      <c r="D33" s="481" t="s">
        <v>18</v>
      </c>
      <c r="E33" s="482" t="s">
        <v>439</v>
      </c>
      <c r="F33" s="483">
        <v>0</v>
      </c>
      <c r="G33" s="484">
        <v>0</v>
      </c>
      <c r="H33" s="484">
        <v>0</v>
      </c>
      <c r="I33" s="484">
        <v>0</v>
      </c>
      <c r="J33" s="484">
        <v>6</v>
      </c>
      <c r="K33" s="484">
        <v>0</v>
      </c>
      <c r="L33" s="485">
        <v>6</v>
      </c>
      <c r="M33" s="485">
        <v>6</v>
      </c>
      <c r="N33" s="485">
        <v>6</v>
      </c>
      <c r="O33" s="486"/>
      <c r="P33" s="487">
        <v>0</v>
      </c>
      <c r="Q33" s="484">
        <v>0</v>
      </c>
      <c r="R33" s="484">
        <v>0</v>
      </c>
      <c r="S33" s="484">
        <v>0</v>
      </c>
      <c r="T33" s="488"/>
      <c r="U33" s="488"/>
      <c r="V33" s="239"/>
      <c r="W33" s="234"/>
      <c r="X33" s="235"/>
      <c r="Y33" s="489"/>
      <c r="Z33" s="487">
        <v>0</v>
      </c>
      <c r="AA33" s="484">
        <v>0</v>
      </c>
      <c r="AB33" s="484">
        <v>0</v>
      </c>
      <c r="AC33" s="484">
        <v>0</v>
      </c>
      <c r="AD33" s="488"/>
      <c r="AE33" s="488"/>
      <c r="AF33" s="146"/>
      <c r="AG33" s="146"/>
      <c r="AH33" s="146"/>
      <c r="AI33" s="489"/>
      <c r="AJ33" s="487">
        <v>0</v>
      </c>
      <c r="AK33" s="484">
        <v>0</v>
      </c>
      <c r="AL33" s="484">
        <v>0</v>
      </c>
      <c r="AM33" s="484">
        <v>0</v>
      </c>
      <c r="AN33" s="484">
        <v>0</v>
      </c>
      <c r="AO33" s="484">
        <v>0</v>
      </c>
      <c r="AP33" s="146">
        <v>0</v>
      </c>
      <c r="AQ33" s="146">
        <v>0</v>
      </c>
      <c r="AR33" s="146">
        <v>0</v>
      </c>
      <c r="AS33" s="489"/>
      <c r="AT33" s="487">
        <v>0</v>
      </c>
      <c r="AU33" s="484">
        <v>0</v>
      </c>
      <c r="AV33" s="484">
        <v>0</v>
      </c>
      <c r="AW33" s="484">
        <v>0</v>
      </c>
      <c r="AX33" s="127"/>
      <c r="AY33" s="488"/>
      <c r="AZ33" s="146"/>
      <c r="BA33" s="146"/>
      <c r="BB33" s="146"/>
      <c r="BC33" s="489"/>
      <c r="BD33" s="487">
        <v>10</v>
      </c>
      <c r="BE33" s="484">
        <v>10</v>
      </c>
      <c r="BF33" s="484">
        <v>0</v>
      </c>
      <c r="BG33" s="484">
        <v>10</v>
      </c>
      <c r="BH33" s="484">
        <v>10</v>
      </c>
      <c r="BI33" s="484">
        <v>0</v>
      </c>
      <c r="BJ33" s="146">
        <v>0</v>
      </c>
      <c r="BK33" s="146">
        <v>0</v>
      </c>
      <c r="BL33" s="146">
        <v>0</v>
      </c>
      <c r="BM33" s="489"/>
      <c r="BN33" s="487">
        <v>0</v>
      </c>
      <c r="BO33" s="484">
        <v>0</v>
      </c>
      <c r="BP33" s="484">
        <v>0</v>
      </c>
      <c r="BQ33" s="484">
        <v>0</v>
      </c>
      <c r="BR33" s="146">
        <v>0</v>
      </c>
      <c r="BS33" s="146">
        <v>0</v>
      </c>
      <c r="BT33" s="146">
        <v>0</v>
      </c>
      <c r="BU33" s="146">
        <v>0</v>
      </c>
      <c r="BV33" s="146">
        <v>0</v>
      </c>
      <c r="BW33" s="490"/>
      <c r="BX33" s="487">
        <v>0</v>
      </c>
      <c r="BY33" s="484">
        <v>0</v>
      </c>
      <c r="BZ33" s="484">
        <v>0</v>
      </c>
      <c r="CA33" s="484">
        <v>0</v>
      </c>
      <c r="CB33" s="484">
        <v>0</v>
      </c>
      <c r="CC33" s="484">
        <v>0</v>
      </c>
      <c r="CD33" s="146">
        <v>0</v>
      </c>
      <c r="CE33" s="146">
        <v>0</v>
      </c>
      <c r="CF33" s="146">
        <v>0</v>
      </c>
      <c r="CG33" s="491"/>
      <c r="CH33" s="492">
        <f t="shared" si="0"/>
        <v>10</v>
      </c>
      <c r="CI33" s="493">
        <f t="shared" si="1"/>
        <v>10</v>
      </c>
      <c r="CJ33" s="493">
        <f t="shared" si="2"/>
        <v>0</v>
      </c>
      <c r="CK33" s="493">
        <f t="shared" si="3"/>
        <v>10</v>
      </c>
      <c r="CL33" s="493">
        <f t="shared" si="4"/>
        <v>16</v>
      </c>
      <c r="CM33" s="493">
        <f t="shared" si="5"/>
        <v>0</v>
      </c>
      <c r="CN33" s="493">
        <f t="shared" si="6"/>
        <v>6</v>
      </c>
      <c r="CO33" s="493">
        <f t="shared" si="7"/>
        <v>6</v>
      </c>
      <c r="CP33" s="493">
        <f t="shared" si="8"/>
        <v>6</v>
      </c>
      <c r="CQ33"/>
      <c r="CR33" s="255">
        <f t="shared" si="17"/>
        <v>-4</v>
      </c>
      <c r="CS33" s="256">
        <f t="shared" si="18"/>
        <v>-4</v>
      </c>
    </row>
    <row r="34" spans="1:97" ht="15" customHeight="1" x14ac:dyDescent="0.25">
      <c r="A34" s="9"/>
      <c r="B34" s="480">
        <v>24</v>
      </c>
      <c r="C34" s="481" t="s">
        <v>609</v>
      </c>
      <c r="D34" s="481" t="s">
        <v>19</v>
      </c>
      <c r="E34" s="482" t="s">
        <v>440</v>
      </c>
      <c r="F34" s="483">
        <v>22</v>
      </c>
      <c r="G34" s="484">
        <v>22</v>
      </c>
      <c r="H34" s="484">
        <v>5</v>
      </c>
      <c r="I34" s="484">
        <v>6</v>
      </c>
      <c r="J34" s="484">
        <v>6</v>
      </c>
      <c r="K34" s="484">
        <v>0</v>
      </c>
      <c r="L34" s="485">
        <v>6</v>
      </c>
      <c r="M34" s="485">
        <v>6</v>
      </c>
      <c r="N34" s="485">
        <v>6</v>
      </c>
      <c r="O34" s="486"/>
      <c r="P34" s="487">
        <v>30</v>
      </c>
      <c r="Q34" s="484">
        <v>30</v>
      </c>
      <c r="R34" s="484">
        <v>0</v>
      </c>
      <c r="S34" s="484">
        <v>10</v>
      </c>
      <c r="T34" s="484">
        <v>24</v>
      </c>
      <c r="U34" s="484">
        <v>9</v>
      </c>
      <c r="V34" s="239">
        <v>18</v>
      </c>
      <c r="W34" s="239">
        <v>24</v>
      </c>
      <c r="X34" s="240">
        <v>24</v>
      </c>
      <c r="Y34" s="489"/>
      <c r="Z34" s="487">
        <v>30</v>
      </c>
      <c r="AA34" s="484">
        <v>30</v>
      </c>
      <c r="AB34" s="484">
        <v>22</v>
      </c>
      <c r="AC34" s="484">
        <v>42</v>
      </c>
      <c r="AD34" s="484">
        <v>39</v>
      </c>
      <c r="AE34" s="484">
        <v>13</v>
      </c>
      <c r="AF34" s="146">
        <v>34</v>
      </c>
      <c r="AG34" s="146">
        <v>34</v>
      </c>
      <c r="AH34" s="146">
        <v>34</v>
      </c>
      <c r="AI34" s="489"/>
      <c r="AJ34" s="487">
        <v>30</v>
      </c>
      <c r="AK34" s="484">
        <v>30</v>
      </c>
      <c r="AL34" s="484">
        <v>22</v>
      </c>
      <c r="AM34" s="484">
        <v>30</v>
      </c>
      <c r="AN34" s="484">
        <v>21</v>
      </c>
      <c r="AO34" s="484">
        <v>10</v>
      </c>
      <c r="AP34" s="146">
        <v>18</v>
      </c>
      <c r="AQ34" s="146">
        <v>18</v>
      </c>
      <c r="AR34" s="146">
        <v>18</v>
      </c>
      <c r="AS34" s="489"/>
      <c r="AT34" s="487">
        <v>30</v>
      </c>
      <c r="AU34" s="484">
        <v>38</v>
      </c>
      <c r="AV34" s="484">
        <v>38</v>
      </c>
      <c r="AW34" s="484">
        <v>38</v>
      </c>
      <c r="AX34" s="127">
        <v>22</v>
      </c>
      <c r="AY34" s="484">
        <v>10</v>
      </c>
      <c r="AZ34" s="146">
        <v>16</v>
      </c>
      <c r="BA34" s="146">
        <v>16</v>
      </c>
      <c r="BB34" s="146">
        <v>16</v>
      </c>
      <c r="BC34" s="489"/>
      <c r="BD34" s="487">
        <v>30</v>
      </c>
      <c r="BE34" s="484">
        <v>41</v>
      </c>
      <c r="BF34" s="484">
        <v>41</v>
      </c>
      <c r="BG34" s="484">
        <v>41</v>
      </c>
      <c r="BH34" s="484">
        <v>24</v>
      </c>
      <c r="BI34" s="484">
        <v>19</v>
      </c>
      <c r="BJ34" s="146">
        <v>7</v>
      </c>
      <c r="BK34" s="146">
        <v>7</v>
      </c>
      <c r="BL34" s="146">
        <v>7</v>
      </c>
      <c r="BM34" s="489"/>
      <c r="BN34" s="487">
        <v>30</v>
      </c>
      <c r="BO34" s="484">
        <v>30</v>
      </c>
      <c r="BP34" s="484">
        <v>15</v>
      </c>
      <c r="BQ34" s="484">
        <v>42</v>
      </c>
      <c r="BR34" s="146">
        <v>47</v>
      </c>
      <c r="BS34" s="146">
        <v>14</v>
      </c>
      <c r="BT34" s="146">
        <v>42</v>
      </c>
      <c r="BU34" s="146">
        <v>42</v>
      </c>
      <c r="BV34" s="146">
        <v>42</v>
      </c>
      <c r="BW34" s="490"/>
      <c r="BX34" s="487">
        <v>15</v>
      </c>
      <c r="BY34" s="484">
        <v>15</v>
      </c>
      <c r="BZ34" s="484">
        <v>4</v>
      </c>
      <c r="CA34" s="484">
        <v>9</v>
      </c>
      <c r="CB34" s="484">
        <v>19</v>
      </c>
      <c r="CC34" s="484">
        <v>5</v>
      </c>
      <c r="CD34" s="146">
        <v>17</v>
      </c>
      <c r="CE34" s="146">
        <v>17</v>
      </c>
      <c r="CF34" s="146">
        <v>17</v>
      </c>
      <c r="CG34" s="491"/>
      <c r="CH34" s="492">
        <f t="shared" si="0"/>
        <v>217</v>
      </c>
      <c r="CI34" s="493">
        <f t="shared" si="1"/>
        <v>236</v>
      </c>
      <c r="CJ34" s="493">
        <f t="shared" si="2"/>
        <v>147</v>
      </c>
      <c r="CK34" s="493">
        <f t="shared" si="3"/>
        <v>218</v>
      </c>
      <c r="CL34" s="493">
        <f t="shared" si="4"/>
        <v>202</v>
      </c>
      <c r="CM34" s="493">
        <f t="shared" si="5"/>
        <v>80</v>
      </c>
      <c r="CN34" s="493">
        <f t="shared" si="6"/>
        <v>158</v>
      </c>
      <c r="CO34" s="493">
        <f t="shared" si="7"/>
        <v>164</v>
      </c>
      <c r="CP34" s="493">
        <f t="shared" si="8"/>
        <v>164</v>
      </c>
      <c r="CQ34"/>
      <c r="CR34" s="255">
        <f t="shared" si="17"/>
        <v>-54</v>
      </c>
      <c r="CS34" s="256">
        <f t="shared" si="18"/>
        <v>-72</v>
      </c>
    </row>
    <row r="35" spans="1:97" ht="15" customHeight="1" x14ac:dyDescent="0.25">
      <c r="A35" s="9"/>
      <c r="B35" s="480">
        <v>24</v>
      </c>
      <c r="C35" s="481" t="s">
        <v>609</v>
      </c>
      <c r="D35" s="481" t="s">
        <v>20</v>
      </c>
      <c r="E35" s="482" t="s">
        <v>441</v>
      </c>
      <c r="F35" s="483">
        <v>0</v>
      </c>
      <c r="G35" s="484">
        <v>0</v>
      </c>
      <c r="H35" s="484">
        <v>0</v>
      </c>
      <c r="I35" s="484">
        <v>6</v>
      </c>
      <c r="J35" s="484">
        <v>0</v>
      </c>
      <c r="K35" s="484">
        <v>0</v>
      </c>
      <c r="L35" s="485">
        <v>0</v>
      </c>
      <c r="M35" s="485">
        <v>0</v>
      </c>
      <c r="N35" s="485">
        <v>0</v>
      </c>
      <c r="O35" s="486"/>
      <c r="P35" s="487">
        <v>0</v>
      </c>
      <c r="Q35" s="484">
        <v>0</v>
      </c>
      <c r="R35" s="484">
        <v>0</v>
      </c>
      <c r="S35" s="484">
        <v>0</v>
      </c>
      <c r="T35" s="484">
        <v>0</v>
      </c>
      <c r="U35" s="484">
        <v>0</v>
      </c>
      <c r="V35" s="233">
        <v>0</v>
      </c>
      <c r="W35" s="234">
        <v>0</v>
      </c>
      <c r="X35" s="235">
        <v>0</v>
      </c>
      <c r="Y35" s="489"/>
      <c r="Z35" s="487">
        <v>0</v>
      </c>
      <c r="AA35" s="484">
        <v>0</v>
      </c>
      <c r="AB35" s="484">
        <v>0</v>
      </c>
      <c r="AC35" s="484">
        <v>0</v>
      </c>
      <c r="AD35" s="484">
        <v>75</v>
      </c>
      <c r="AE35" s="484">
        <v>12</v>
      </c>
      <c r="AF35" s="146">
        <v>0</v>
      </c>
      <c r="AG35" s="146">
        <v>0</v>
      </c>
      <c r="AH35" s="146">
        <v>0</v>
      </c>
      <c r="AI35" s="489"/>
      <c r="AJ35" s="487">
        <v>43</v>
      </c>
      <c r="AK35" s="484">
        <v>43</v>
      </c>
      <c r="AL35" s="484">
        <v>9</v>
      </c>
      <c r="AM35" s="484">
        <v>6</v>
      </c>
      <c r="AN35" s="484">
        <v>6</v>
      </c>
      <c r="AO35" s="484">
        <v>6</v>
      </c>
      <c r="AP35" s="146">
        <v>6</v>
      </c>
      <c r="AQ35" s="146">
        <v>6</v>
      </c>
      <c r="AR35" s="146">
        <v>6</v>
      </c>
      <c r="AS35" s="489"/>
      <c r="AT35" s="487">
        <v>0</v>
      </c>
      <c r="AU35" s="484">
        <v>5</v>
      </c>
      <c r="AV35" s="484">
        <v>5</v>
      </c>
      <c r="AW35" s="484">
        <v>5</v>
      </c>
      <c r="AX35" s="127">
        <v>0</v>
      </c>
      <c r="AY35" s="484">
        <v>0</v>
      </c>
      <c r="AZ35" s="146">
        <v>0</v>
      </c>
      <c r="BA35" s="146">
        <v>0</v>
      </c>
      <c r="BB35" s="146">
        <v>0</v>
      </c>
      <c r="BC35" s="489"/>
      <c r="BD35" s="487">
        <v>0</v>
      </c>
      <c r="BE35" s="484">
        <v>0</v>
      </c>
      <c r="BF35" s="484">
        <v>0</v>
      </c>
      <c r="BG35" s="484">
        <v>0</v>
      </c>
      <c r="BH35" s="484">
        <v>0</v>
      </c>
      <c r="BI35" s="484">
        <v>0</v>
      </c>
      <c r="BJ35" s="146">
        <v>0</v>
      </c>
      <c r="BK35" s="146">
        <v>0</v>
      </c>
      <c r="BL35" s="146">
        <v>0</v>
      </c>
      <c r="BM35" s="489"/>
      <c r="BN35" s="487">
        <v>0</v>
      </c>
      <c r="BO35" s="484">
        <v>0</v>
      </c>
      <c r="BP35" s="484">
        <v>0</v>
      </c>
      <c r="BQ35" s="484">
        <v>0</v>
      </c>
      <c r="BR35" s="146">
        <v>0</v>
      </c>
      <c r="BS35" s="146">
        <v>0</v>
      </c>
      <c r="BT35" s="146">
        <v>0</v>
      </c>
      <c r="BU35" s="146">
        <v>0</v>
      </c>
      <c r="BV35" s="146">
        <v>0</v>
      </c>
      <c r="BW35" s="490"/>
      <c r="BX35" s="487">
        <v>0</v>
      </c>
      <c r="BY35" s="484">
        <v>0</v>
      </c>
      <c r="BZ35" s="484">
        <v>0</v>
      </c>
      <c r="CA35" s="484">
        <v>0</v>
      </c>
      <c r="CB35" s="484">
        <v>0</v>
      </c>
      <c r="CC35" s="484">
        <v>0</v>
      </c>
      <c r="CD35" s="146">
        <v>0</v>
      </c>
      <c r="CE35" s="146">
        <v>0</v>
      </c>
      <c r="CF35" s="146">
        <v>0</v>
      </c>
      <c r="CG35" s="491"/>
      <c r="CH35" s="492">
        <f t="shared" si="0"/>
        <v>43</v>
      </c>
      <c r="CI35" s="493">
        <f t="shared" si="1"/>
        <v>48</v>
      </c>
      <c r="CJ35" s="493">
        <f t="shared" si="2"/>
        <v>14</v>
      </c>
      <c r="CK35" s="493">
        <f t="shared" si="3"/>
        <v>17</v>
      </c>
      <c r="CL35" s="493">
        <f t="shared" si="4"/>
        <v>81</v>
      </c>
      <c r="CM35" s="493">
        <f t="shared" si="5"/>
        <v>18</v>
      </c>
      <c r="CN35" s="493">
        <f t="shared" si="6"/>
        <v>6</v>
      </c>
      <c r="CO35" s="493">
        <f t="shared" si="7"/>
        <v>6</v>
      </c>
      <c r="CP35" s="493">
        <f t="shared" si="8"/>
        <v>6</v>
      </c>
      <c r="CQ35"/>
      <c r="CR35" s="255">
        <f t="shared" si="17"/>
        <v>-11</v>
      </c>
      <c r="CS35" s="256">
        <f t="shared" si="18"/>
        <v>-42</v>
      </c>
    </row>
    <row r="36" spans="1:97" ht="15" customHeight="1" x14ac:dyDescent="0.25">
      <c r="A36" s="9"/>
      <c r="B36" s="495">
        <v>24</v>
      </c>
      <c r="C36" s="496" t="s">
        <v>609</v>
      </c>
      <c r="D36" s="496" t="s">
        <v>21</v>
      </c>
      <c r="E36" s="497" t="s">
        <v>442</v>
      </c>
      <c r="F36" s="498">
        <v>0</v>
      </c>
      <c r="G36" s="499">
        <v>0</v>
      </c>
      <c r="H36" s="499">
        <v>0</v>
      </c>
      <c r="I36" s="499">
        <v>0</v>
      </c>
      <c r="J36" s="499">
        <v>0</v>
      </c>
      <c r="K36" s="499">
        <v>0</v>
      </c>
      <c r="L36" s="500" t="s">
        <v>929</v>
      </c>
      <c r="M36" s="500" t="s">
        <v>929</v>
      </c>
      <c r="N36" s="500" t="s">
        <v>929</v>
      </c>
      <c r="O36" s="501"/>
      <c r="P36" s="502">
        <v>0</v>
      </c>
      <c r="Q36" s="499">
        <v>0</v>
      </c>
      <c r="R36" s="499">
        <v>0</v>
      </c>
      <c r="S36" s="499">
        <v>0</v>
      </c>
      <c r="T36" s="503"/>
      <c r="U36" s="503"/>
      <c r="V36" s="228"/>
      <c r="W36" s="228"/>
      <c r="X36" s="229"/>
      <c r="Y36" s="504"/>
      <c r="Z36" s="502">
        <v>0</v>
      </c>
      <c r="AA36" s="499">
        <v>0</v>
      </c>
      <c r="AB36" s="499">
        <v>0</v>
      </c>
      <c r="AC36" s="499">
        <v>0</v>
      </c>
      <c r="AD36" s="503"/>
      <c r="AE36" s="503"/>
      <c r="AF36" s="175"/>
      <c r="AG36" s="175"/>
      <c r="AH36" s="175"/>
      <c r="AI36" s="504"/>
      <c r="AJ36" s="502">
        <v>0</v>
      </c>
      <c r="AK36" s="499">
        <v>0</v>
      </c>
      <c r="AL36" s="499">
        <v>0</v>
      </c>
      <c r="AM36" s="499">
        <v>0</v>
      </c>
      <c r="AN36" s="499">
        <v>0</v>
      </c>
      <c r="AO36" s="499">
        <v>0</v>
      </c>
      <c r="AP36" s="175">
        <v>0</v>
      </c>
      <c r="AQ36" s="175">
        <v>0</v>
      </c>
      <c r="AR36" s="175">
        <v>0</v>
      </c>
      <c r="AS36" s="504"/>
      <c r="AT36" s="502">
        <v>0</v>
      </c>
      <c r="AU36" s="499">
        <v>0</v>
      </c>
      <c r="AV36" s="499">
        <v>0</v>
      </c>
      <c r="AW36" s="499">
        <v>0</v>
      </c>
      <c r="AX36" s="129"/>
      <c r="AY36" s="503"/>
      <c r="AZ36" s="175"/>
      <c r="BA36" s="175"/>
      <c r="BB36" s="175"/>
      <c r="BC36" s="504"/>
      <c r="BD36" s="502">
        <v>0</v>
      </c>
      <c r="BE36" s="499">
        <v>0</v>
      </c>
      <c r="BF36" s="499">
        <v>0</v>
      </c>
      <c r="BG36" s="499">
        <v>0</v>
      </c>
      <c r="BH36" s="499">
        <v>0</v>
      </c>
      <c r="BI36" s="499">
        <v>0</v>
      </c>
      <c r="BJ36" s="175">
        <v>0</v>
      </c>
      <c r="BK36" s="175">
        <v>0</v>
      </c>
      <c r="BL36" s="175">
        <v>0</v>
      </c>
      <c r="BM36" s="504"/>
      <c r="BN36" s="502">
        <v>0</v>
      </c>
      <c r="BO36" s="499">
        <v>0</v>
      </c>
      <c r="BP36" s="499">
        <v>0</v>
      </c>
      <c r="BQ36" s="499">
        <v>0</v>
      </c>
      <c r="BR36" s="175">
        <v>0</v>
      </c>
      <c r="BS36" s="175">
        <v>0</v>
      </c>
      <c r="BT36" s="175"/>
      <c r="BU36" s="175"/>
      <c r="BV36" s="175"/>
      <c r="BW36" s="505"/>
      <c r="BX36" s="502">
        <v>0</v>
      </c>
      <c r="BY36" s="499">
        <v>0</v>
      </c>
      <c r="BZ36" s="499">
        <v>0</v>
      </c>
      <c r="CA36" s="499">
        <v>0</v>
      </c>
      <c r="CB36" s="499">
        <v>0</v>
      </c>
      <c r="CC36" s="499">
        <v>0</v>
      </c>
      <c r="CD36" s="175">
        <v>0</v>
      </c>
      <c r="CE36" s="175">
        <v>0</v>
      </c>
      <c r="CF36" s="175">
        <v>0</v>
      </c>
      <c r="CG36" s="506"/>
      <c r="CH36" s="507">
        <f t="shared" si="0"/>
        <v>0</v>
      </c>
      <c r="CI36" s="508">
        <f t="shared" si="1"/>
        <v>0</v>
      </c>
      <c r="CJ36" s="508">
        <f t="shared" si="2"/>
        <v>0</v>
      </c>
      <c r="CK36" s="508">
        <f t="shared" si="3"/>
        <v>0</v>
      </c>
      <c r="CL36" s="508">
        <f t="shared" si="4"/>
        <v>0</v>
      </c>
      <c r="CM36" s="508">
        <f t="shared" si="5"/>
        <v>0</v>
      </c>
      <c r="CN36" s="508">
        <f t="shared" si="6"/>
        <v>0</v>
      </c>
      <c r="CO36" s="508">
        <f t="shared" si="7"/>
        <v>0</v>
      </c>
      <c r="CP36" s="508">
        <f t="shared" si="8"/>
        <v>0</v>
      </c>
      <c r="CQ36" s="249"/>
      <c r="CR36" s="264">
        <f t="shared" si="17"/>
        <v>0</v>
      </c>
      <c r="CS36" s="257">
        <f t="shared" si="18"/>
        <v>0</v>
      </c>
    </row>
    <row r="37" spans="1:97" ht="15" customHeight="1" x14ac:dyDescent="0.25">
      <c r="A37" s="9"/>
      <c r="B37" s="495">
        <v>24</v>
      </c>
      <c r="C37" s="496" t="s">
        <v>609</v>
      </c>
      <c r="D37" s="496" t="s">
        <v>22</v>
      </c>
      <c r="E37" s="497" t="s">
        <v>443</v>
      </c>
      <c r="F37" s="498">
        <v>0</v>
      </c>
      <c r="G37" s="499">
        <v>0</v>
      </c>
      <c r="H37" s="499">
        <v>0</v>
      </c>
      <c r="I37" s="499">
        <v>0</v>
      </c>
      <c r="J37" s="499">
        <v>0</v>
      </c>
      <c r="K37" s="499">
        <v>0</v>
      </c>
      <c r="L37" s="500" t="s">
        <v>929</v>
      </c>
      <c r="M37" s="500" t="s">
        <v>929</v>
      </c>
      <c r="N37" s="500" t="s">
        <v>929</v>
      </c>
      <c r="O37" s="501"/>
      <c r="P37" s="502">
        <v>0</v>
      </c>
      <c r="Q37" s="499">
        <v>0</v>
      </c>
      <c r="R37" s="499">
        <v>0</v>
      </c>
      <c r="S37" s="499">
        <v>0</v>
      </c>
      <c r="T37" s="503"/>
      <c r="U37" s="503"/>
      <c r="V37" s="228"/>
      <c r="W37" s="228"/>
      <c r="X37" s="229"/>
      <c r="Y37" s="504"/>
      <c r="Z37" s="502">
        <v>0</v>
      </c>
      <c r="AA37" s="499">
        <v>0</v>
      </c>
      <c r="AB37" s="499">
        <v>0</v>
      </c>
      <c r="AC37" s="499">
        <v>0</v>
      </c>
      <c r="AD37" s="499">
        <v>75</v>
      </c>
      <c r="AE37" s="499">
        <v>12</v>
      </c>
      <c r="AF37" s="175">
        <v>0</v>
      </c>
      <c r="AG37" s="175">
        <v>0</v>
      </c>
      <c r="AH37" s="175">
        <v>0</v>
      </c>
      <c r="AI37" s="504"/>
      <c r="AJ37" s="502">
        <v>43</v>
      </c>
      <c r="AK37" s="499">
        <v>43</v>
      </c>
      <c r="AL37" s="499">
        <v>9</v>
      </c>
      <c r="AM37" s="499">
        <v>6</v>
      </c>
      <c r="AN37" s="499">
        <v>6</v>
      </c>
      <c r="AO37" s="499">
        <v>6</v>
      </c>
      <c r="AP37" s="175">
        <v>6</v>
      </c>
      <c r="AQ37" s="175">
        <v>6</v>
      </c>
      <c r="AR37" s="175">
        <v>6</v>
      </c>
      <c r="AS37" s="504"/>
      <c r="AT37" s="502">
        <v>0</v>
      </c>
      <c r="AU37" s="499">
        <v>5</v>
      </c>
      <c r="AV37" s="499">
        <v>5</v>
      </c>
      <c r="AW37" s="499">
        <v>5</v>
      </c>
      <c r="AX37" s="129">
        <v>0</v>
      </c>
      <c r="AY37" s="499">
        <v>0</v>
      </c>
      <c r="AZ37" s="175">
        <v>0</v>
      </c>
      <c r="BA37" s="175">
        <v>0</v>
      </c>
      <c r="BB37" s="175">
        <v>0</v>
      </c>
      <c r="BC37" s="504"/>
      <c r="BD37" s="502">
        <v>0</v>
      </c>
      <c r="BE37" s="499">
        <v>0</v>
      </c>
      <c r="BF37" s="499">
        <v>0</v>
      </c>
      <c r="BG37" s="499">
        <v>0</v>
      </c>
      <c r="BH37" s="499">
        <v>0</v>
      </c>
      <c r="BI37" s="499">
        <v>0</v>
      </c>
      <c r="BJ37" s="175">
        <v>0</v>
      </c>
      <c r="BK37" s="175">
        <v>0</v>
      </c>
      <c r="BL37" s="175">
        <v>0</v>
      </c>
      <c r="BM37" s="504"/>
      <c r="BN37" s="502">
        <v>0</v>
      </c>
      <c r="BO37" s="499">
        <v>0</v>
      </c>
      <c r="BP37" s="499">
        <v>0</v>
      </c>
      <c r="BQ37" s="499">
        <v>0</v>
      </c>
      <c r="BR37" s="175">
        <v>0</v>
      </c>
      <c r="BS37" s="175">
        <v>0</v>
      </c>
      <c r="BT37" s="175"/>
      <c r="BU37" s="175"/>
      <c r="BV37" s="175"/>
      <c r="BW37" s="505"/>
      <c r="BX37" s="502">
        <v>0</v>
      </c>
      <c r="BY37" s="499">
        <v>0</v>
      </c>
      <c r="BZ37" s="499">
        <v>0</v>
      </c>
      <c r="CA37" s="499">
        <v>0</v>
      </c>
      <c r="CB37" s="499">
        <v>0</v>
      </c>
      <c r="CC37" s="499">
        <v>0</v>
      </c>
      <c r="CD37" s="175">
        <v>0</v>
      </c>
      <c r="CE37" s="175">
        <v>0</v>
      </c>
      <c r="CF37" s="175">
        <v>0</v>
      </c>
      <c r="CG37" s="506"/>
      <c r="CH37" s="507">
        <f t="shared" si="0"/>
        <v>43</v>
      </c>
      <c r="CI37" s="508">
        <f t="shared" si="1"/>
        <v>48</v>
      </c>
      <c r="CJ37" s="508">
        <f t="shared" si="2"/>
        <v>14</v>
      </c>
      <c r="CK37" s="508">
        <f t="shared" si="3"/>
        <v>11</v>
      </c>
      <c r="CL37" s="508">
        <f t="shared" si="4"/>
        <v>81</v>
      </c>
      <c r="CM37" s="508">
        <f t="shared" si="5"/>
        <v>18</v>
      </c>
      <c r="CN37" s="508">
        <f t="shared" si="6"/>
        <v>6</v>
      </c>
      <c r="CO37" s="508">
        <f t="shared" si="7"/>
        <v>6</v>
      </c>
      <c r="CP37" s="508">
        <f t="shared" si="8"/>
        <v>6</v>
      </c>
      <c r="CQ37" s="249"/>
      <c r="CR37" s="264">
        <f t="shared" si="17"/>
        <v>-5</v>
      </c>
      <c r="CS37" s="257">
        <f t="shared" si="18"/>
        <v>-42</v>
      </c>
    </row>
    <row r="38" spans="1:97" ht="15" customHeight="1" x14ac:dyDescent="0.25">
      <c r="A38" s="9"/>
      <c r="B38" s="480">
        <v>24</v>
      </c>
      <c r="C38" s="481" t="s">
        <v>609</v>
      </c>
      <c r="D38" s="481" t="s">
        <v>23</v>
      </c>
      <c r="E38" s="482" t="s">
        <v>444</v>
      </c>
      <c r="F38" s="483">
        <v>0</v>
      </c>
      <c r="G38" s="484">
        <v>0</v>
      </c>
      <c r="H38" s="484">
        <v>0</v>
      </c>
      <c r="I38" s="484">
        <v>0</v>
      </c>
      <c r="J38" s="484">
        <v>0</v>
      </c>
      <c r="K38" s="484">
        <v>0</v>
      </c>
      <c r="L38" s="485" t="s">
        <v>929</v>
      </c>
      <c r="M38" s="485" t="s">
        <v>929</v>
      </c>
      <c r="N38" s="485" t="s">
        <v>929</v>
      </c>
      <c r="O38" s="486"/>
      <c r="P38" s="487">
        <v>0</v>
      </c>
      <c r="Q38" s="484">
        <v>0</v>
      </c>
      <c r="R38" s="484">
        <v>0</v>
      </c>
      <c r="S38" s="484">
        <v>0</v>
      </c>
      <c r="T38" s="488"/>
      <c r="U38" s="488"/>
      <c r="V38" s="239"/>
      <c r="W38" s="243"/>
      <c r="X38" s="244"/>
      <c r="Y38" s="489"/>
      <c r="Z38" s="487">
        <v>0</v>
      </c>
      <c r="AA38" s="484">
        <v>1</v>
      </c>
      <c r="AB38" s="484">
        <v>1</v>
      </c>
      <c r="AC38" s="484">
        <v>0</v>
      </c>
      <c r="AD38" s="488"/>
      <c r="AE38" s="488"/>
      <c r="AF38" s="146"/>
      <c r="AG38" s="146"/>
      <c r="AH38" s="146"/>
      <c r="AI38" s="489"/>
      <c r="AJ38" s="487">
        <v>0</v>
      </c>
      <c r="AK38" s="484">
        <v>0</v>
      </c>
      <c r="AL38" s="484">
        <v>0</v>
      </c>
      <c r="AM38" s="484">
        <v>6</v>
      </c>
      <c r="AN38" s="484">
        <v>0</v>
      </c>
      <c r="AO38" s="484">
        <v>0</v>
      </c>
      <c r="AP38" s="146">
        <v>0</v>
      </c>
      <c r="AQ38" s="146">
        <v>0</v>
      </c>
      <c r="AR38" s="146">
        <v>0</v>
      </c>
      <c r="AS38" s="489"/>
      <c r="AT38" s="487">
        <v>0</v>
      </c>
      <c r="AU38" s="484">
        <v>0</v>
      </c>
      <c r="AV38" s="484">
        <v>0</v>
      </c>
      <c r="AW38" s="484">
        <v>0</v>
      </c>
      <c r="AX38" s="127"/>
      <c r="AY38" s="488"/>
      <c r="AZ38" s="146"/>
      <c r="BA38" s="146"/>
      <c r="BB38" s="146"/>
      <c r="BC38" s="489"/>
      <c r="BD38" s="487">
        <v>0</v>
      </c>
      <c r="BE38" s="484">
        <v>0</v>
      </c>
      <c r="BF38" s="484">
        <v>0</v>
      </c>
      <c r="BG38" s="484">
        <v>0</v>
      </c>
      <c r="BH38" s="484">
        <v>0</v>
      </c>
      <c r="BI38" s="484">
        <v>0</v>
      </c>
      <c r="BJ38" s="146">
        <v>0</v>
      </c>
      <c r="BK38" s="146">
        <v>0</v>
      </c>
      <c r="BL38" s="146">
        <v>0</v>
      </c>
      <c r="BM38" s="489"/>
      <c r="BN38" s="487">
        <v>0</v>
      </c>
      <c r="BO38" s="484">
        <v>0</v>
      </c>
      <c r="BP38" s="484">
        <v>0</v>
      </c>
      <c r="BQ38" s="484">
        <v>0</v>
      </c>
      <c r="BR38" s="146">
        <v>0</v>
      </c>
      <c r="BS38" s="146">
        <v>0</v>
      </c>
      <c r="BT38" s="146">
        <v>0</v>
      </c>
      <c r="BU38" s="146">
        <v>0</v>
      </c>
      <c r="BV38" s="146">
        <v>0</v>
      </c>
      <c r="BW38" s="490"/>
      <c r="BX38" s="487">
        <v>0</v>
      </c>
      <c r="BY38" s="484">
        <v>0</v>
      </c>
      <c r="BZ38" s="484">
        <v>0</v>
      </c>
      <c r="CA38" s="484">
        <v>0</v>
      </c>
      <c r="CB38" s="484">
        <v>0</v>
      </c>
      <c r="CC38" s="484">
        <v>0</v>
      </c>
      <c r="CD38" s="146">
        <v>0</v>
      </c>
      <c r="CE38" s="146">
        <v>0</v>
      </c>
      <c r="CF38" s="146">
        <v>0</v>
      </c>
      <c r="CG38" s="491"/>
      <c r="CH38" s="492">
        <f t="shared" si="0"/>
        <v>0</v>
      </c>
      <c r="CI38" s="493">
        <f t="shared" si="1"/>
        <v>1</v>
      </c>
      <c r="CJ38" s="493">
        <f t="shared" si="2"/>
        <v>1</v>
      </c>
      <c r="CK38" s="493">
        <f t="shared" si="3"/>
        <v>6</v>
      </c>
      <c r="CL38" s="493">
        <f t="shared" si="4"/>
        <v>0</v>
      </c>
      <c r="CM38" s="493">
        <f t="shared" si="5"/>
        <v>0</v>
      </c>
      <c r="CN38" s="493">
        <f t="shared" si="6"/>
        <v>0</v>
      </c>
      <c r="CO38" s="493">
        <f t="shared" si="7"/>
        <v>0</v>
      </c>
      <c r="CP38" s="493">
        <f t="shared" si="8"/>
        <v>0</v>
      </c>
      <c r="CQ38"/>
      <c r="CR38" s="255">
        <f t="shared" si="17"/>
        <v>-6</v>
      </c>
      <c r="CS38" s="256">
        <f t="shared" si="18"/>
        <v>-1</v>
      </c>
    </row>
    <row r="39" spans="1:97" ht="15" customHeight="1" x14ac:dyDescent="0.25">
      <c r="A39" s="9"/>
      <c r="B39" s="480">
        <v>24</v>
      </c>
      <c r="C39" s="481" t="s">
        <v>609</v>
      </c>
      <c r="D39" s="481" t="s">
        <v>24</v>
      </c>
      <c r="E39" s="482" t="s">
        <v>445</v>
      </c>
      <c r="F39" s="483">
        <v>0</v>
      </c>
      <c r="G39" s="484">
        <v>0</v>
      </c>
      <c r="H39" s="484">
        <v>3</v>
      </c>
      <c r="I39" s="484">
        <v>0</v>
      </c>
      <c r="J39" s="484">
        <v>0</v>
      </c>
      <c r="K39" s="484">
        <v>0</v>
      </c>
      <c r="L39" s="485" t="s">
        <v>929</v>
      </c>
      <c r="M39" s="485" t="s">
        <v>929</v>
      </c>
      <c r="N39" s="485" t="s">
        <v>929</v>
      </c>
      <c r="O39" s="486"/>
      <c r="P39" s="487">
        <v>11</v>
      </c>
      <c r="Q39" s="484">
        <v>11</v>
      </c>
      <c r="R39" s="484">
        <v>6</v>
      </c>
      <c r="S39" s="484">
        <v>8</v>
      </c>
      <c r="T39" s="484">
        <v>12</v>
      </c>
      <c r="U39" s="484">
        <v>0</v>
      </c>
      <c r="V39" s="233">
        <v>0</v>
      </c>
      <c r="W39" s="234"/>
      <c r="X39" s="235"/>
      <c r="Y39" s="489"/>
      <c r="Z39" s="487">
        <v>0</v>
      </c>
      <c r="AA39" s="484">
        <v>1</v>
      </c>
      <c r="AB39" s="484">
        <v>1</v>
      </c>
      <c r="AC39" s="484">
        <v>20</v>
      </c>
      <c r="AD39" s="484">
        <v>31</v>
      </c>
      <c r="AE39" s="484">
        <v>3</v>
      </c>
      <c r="AF39" s="146">
        <v>22</v>
      </c>
      <c r="AG39" s="146">
        <v>22</v>
      </c>
      <c r="AH39" s="146">
        <v>22</v>
      </c>
      <c r="AI39" s="489"/>
      <c r="AJ39" s="487">
        <v>0</v>
      </c>
      <c r="AK39" s="484">
        <v>0</v>
      </c>
      <c r="AL39" s="484">
        <v>0</v>
      </c>
      <c r="AM39" s="484">
        <v>8</v>
      </c>
      <c r="AN39" s="484">
        <v>0</v>
      </c>
      <c r="AO39" s="484">
        <v>0</v>
      </c>
      <c r="AP39" s="146">
        <v>0</v>
      </c>
      <c r="AQ39" s="146">
        <v>0</v>
      </c>
      <c r="AR39" s="146">
        <v>0</v>
      </c>
      <c r="AS39" s="489"/>
      <c r="AT39" s="487">
        <v>0</v>
      </c>
      <c r="AU39" s="484">
        <v>6</v>
      </c>
      <c r="AV39" s="484">
        <v>6</v>
      </c>
      <c r="AW39" s="484">
        <v>26</v>
      </c>
      <c r="AX39" s="127">
        <v>28</v>
      </c>
      <c r="AY39" s="484">
        <v>0</v>
      </c>
      <c r="AZ39" s="146">
        <v>28</v>
      </c>
      <c r="BA39" s="146">
        <v>28</v>
      </c>
      <c r="BB39" s="146">
        <v>28</v>
      </c>
      <c r="BC39" s="489"/>
      <c r="BD39" s="487">
        <v>0</v>
      </c>
      <c r="BE39" s="484">
        <v>0</v>
      </c>
      <c r="BF39" s="484">
        <v>0</v>
      </c>
      <c r="BG39" s="484">
        <v>0</v>
      </c>
      <c r="BH39" s="484">
        <v>0</v>
      </c>
      <c r="BI39" s="484">
        <v>0</v>
      </c>
      <c r="BJ39" s="146">
        <v>0</v>
      </c>
      <c r="BK39" s="146">
        <v>0</v>
      </c>
      <c r="BL39" s="146">
        <v>0</v>
      </c>
      <c r="BM39" s="489"/>
      <c r="BN39" s="487">
        <v>7</v>
      </c>
      <c r="BO39" s="484">
        <v>7</v>
      </c>
      <c r="BP39" s="484">
        <v>7</v>
      </c>
      <c r="BQ39" s="484">
        <v>12</v>
      </c>
      <c r="BR39" s="146">
        <v>22</v>
      </c>
      <c r="BS39" s="146">
        <v>9</v>
      </c>
      <c r="BT39" s="146">
        <v>20</v>
      </c>
      <c r="BU39" s="146">
        <v>20</v>
      </c>
      <c r="BV39" s="146">
        <v>20</v>
      </c>
      <c r="BW39" s="490"/>
      <c r="BX39" s="487">
        <v>0</v>
      </c>
      <c r="BY39" s="484">
        <v>0</v>
      </c>
      <c r="BZ39" s="484">
        <v>0</v>
      </c>
      <c r="CA39" s="484">
        <v>0</v>
      </c>
      <c r="CB39" s="484">
        <v>24</v>
      </c>
      <c r="CC39" s="484">
        <v>0</v>
      </c>
      <c r="CD39" s="146">
        <v>30</v>
      </c>
      <c r="CE39" s="146">
        <v>30</v>
      </c>
      <c r="CF39" s="146">
        <v>30</v>
      </c>
      <c r="CG39" s="491"/>
      <c r="CH39" s="492">
        <f t="shared" si="0"/>
        <v>18</v>
      </c>
      <c r="CI39" s="493">
        <f t="shared" si="1"/>
        <v>25</v>
      </c>
      <c r="CJ39" s="493">
        <f t="shared" si="2"/>
        <v>23</v>
      </c>
      <c r="CK39" s="493">
        <f t="shared" si="3"/>
        <v>74</v>
      </c>
      <c r="CL39" s="493">
        <f t="shared" si="4"/>
        <v>117</v>
      </c>
      <c r="CM39" s="493">
        <f t="shared" si="5"/>
        <v>12</v>
      </c>
      <c r="CN39" s="493">
        <f t="shared" si="6"/>
        <v>100</v>
      </c>
      <c r="CO39" s="493">
        <f t="shared" si="7"/>
        <v>100</v>
      </c>
      <c r="CP39" s="493">
        <f t="shared" si="8"/>
        <v>100</v>
      </c>
      <c r="CQ39"/>
      <c r="CR39" s="255">
        <f t="shared" si="17"/>
        <v>26</v>
      </c>
      <c r="CS39" s="256">
        <f t="shared" si="18"/>
        <v>75</v>
      </c>
    </row>
    <row r="40" spans="1:97" ht="15" customHeight="1" x14ac:dyDescent="0.25">
      <c r="A40" s="9"/>
      <c r="B40" s="480">
        <v>24</v>
      </c>
      <c r="C40" s="481" t="s">
        <v>609</v>
      </c>
      <c r="D40" s="481" t="s">
        <v>25</v>
      </c>
      <c r="E40" s="482" t="s">
        <v>446</v>
      </c>
      <c r="F40" s="483">
        <v>0</v>
      </c>
      <c r="G40" s="484">
        <v>0</v>
      </c>
      <c r="H40" s="484">
        <v>0</v>
      </c>
      <c r="I40" s="484">
        <v>0</v>
      </c>
      <c r="J40" s="484">
        <v>0</v>
      </c>
      <c r="K40" s="484">
        <v>0</v>
      </c>
      <c r="L40" s="485" t="s">
        <v>929</v>
      </c>
      <c r="M40" s="485" t="s">
        <v>929</v>
      </c>
      <c r="N40" s="485" t="s">
        <v>929</v>
      </c>
      <c r="O40" s="486"/>
      <c r="P40" s="487">
        <v>0</v>
      </c>
      <c r="Q40" s="484">
        <v>0</v>
      </c>
      <c r="R40" s="484">
        <v>0</v>
      </c>
      <c r="S40" s="484">
        <v>0</v>
      </c>
      <c r="T40" s="488"/>
      <c r="U40" s="488"/>
      <c r="V40" s="233"/>
      <c r="W40" s="234"/>
      <c r="X40" s="235"/>
      <c r="Y40" s="489"/>
      <c r="Z40" s="487">
        <v>0</v>
      </c>
      <c r="AA40" s="484">
        <v>0</v>
      </c>
      <c r="AB40" s="484">
        <v>0</v>
      </c>
      <c r="AC40" s="484">
        <v>0</v>
      </c>
      <c r="AD40" s="488"/>
      <c r="AE40" s="488"/>
      <c r="AF40" s="146"/>
      <c r="AG40" s="146"/>
      <c r="AH40" s="146"/>
      <c r="AI40" s="489"/>
      <c r="AJ40" s="487">
        <v>0</v>
      </c>
      <c r="AK40" s="484">
        <v>0</v>
      </c>
      <c r="AL40" s="484">
        <v>0</v>
      </c>
      <c r="AM40" s="484">
        <v>0</v>
      </c>
      <c r="AN40" s="484">
        <v>0</v>
      </c>
      <c r="AO40" s="484">
        <v>0</v>
      </c>
      <c r="AP40" s="146">
        <v>0</v>
      </c>
      <c r="AQ40" s="146">
        <v>0</v>
      </c>
      <c r="AR40" s="146">
        <v>0</v>
      </c>
      <c r="AS40" s="489"/>
      <c r="AT40" s="487">
        <v>0</v>
      </c>
      <c r="AU40" s="484">
        <v>0</v>
      </c>
      <c r="AV40" s="484">
        <v>0</v>
      </c>
      <c r="AW40" s="484">
        <v>0</v>
      </c>
      <c r="AX40" s="127"/>
      <c r="AY40" s="488"/>
      <c r="AZ40" s="146"/>
      <c r="BA40" s="146"/>
      <c r="BB40" s="146"/>
      <c r="BC40" s="489"/>
      <c r="BD40" s="487">
        <v>0</v>
      </c>
      <c r="BE40" s="484">
        <v>0</v>
      </c>
      <c r="BF40" s="484">
        <v>0</v>
      </c>
      <c r="BG40" s="484">
        <v>0</v>
      </c>
      <c r="BH40" s="484">
        <v>0</v>
      </c>
      <c r="BI40" s="484">
        <v>0</v>
      </c>
      <c r="BJ40" s="146">
        <v>0</v>
      </c>
      <c r="BK40" s="146">
        <v>0</v>
      </c>
      <c r="BL40" s="146">
        <v>0</v>
      </c>
      <c r="BM40" s="489"/>
      <c r="BN40" s="487">
        <v>0</v>
      </c>
      <c r="BO40" s="484">
        <v>0</v>
      </c>
      <c r="BP40" s="484">
        <v>0</v>
      </c>
      <c r="BQ40" s="484">
        <v>0</v>
      </c>
      <c r="BR40" s="146">
        <v>0</v>
      </c>
      <c r="BS40" s="146">
        <v>0</v>
      </c>
      <c r="BT40" s="146">
        <v>0</v>
      </c>
      <c r="BU40" s="146">
        <v>0</v>
      </c>
      <c r="BV40" s="146">
        <v>0</v>
      </c>
      <c r="BW40" s="490"/>
      <c r="BX40" s="487">
        <v>0</v>
      </c>
      <c r="BY40" s="484">
        <v>0</v>
      </c>
      <c r="BZ40" s="484">
        <v>0</v>
      </c>
      <c r="CA40" s="484">
        <v>0</v>
      </c>
      <c r="CB40" s="484">
        <v>0</v>
      </c>
      <c r="CC40" s="484">
        <v>0</v>
      </c>
      <c r="CD40" s="146">
        <v>0</v>
      </c>
      <c r="CE40" s="146">
        <v>0</v>
      </c>
      <c r="CF40" s="146">
        <v>0</v>
      </c>
      <c r="CG40" s="491"/>
      <c r="CH40" s="492">
        <f t="shared" si="0"/>
        <v>0</v>
      </c>
      <c r="CI40" s="493">
        <f t="shared" si="1"/>
        <v>0</v>
      </c>
      <c r="CJ40" s="493">
        <f t="shared" si="2"/>
        <v>0</v>
      </c>
      <c r="CK40" s="493">
        <f t="shared" si="3"/>
        <v>0</v>
      </c>
      <c r="CL40" s="493">
        <f t="shared" si="4"/>
        <v>0</v>
      </c>
      <c r="CM40" s="493">
        <f t="shared" si="5"/>
        <v>0</v>
      </c>
      <c r="CN40" s="493">
        <f t="shared" si="6"/>
        <v>0</v>
      </c>
      <c r="CO40" s="493">
        <f t="shared" si="7"/>
        <v>0</v>
      </c>
      <c r="CP40" s="493">
        <f t="shared" si="8"/>
        <v>0</v>
      </c>
      <c r="CQ40"/>
      <c r="CR40" s="255">
        <f t="shared" si="17"/>
        <v>0</v>
      </c>
      <c r="CS40" s="256">
        <f t="shared" si="18"/>
        <v>0</v>
      </c>
    </row>
    <row r="41" spans="1:97" ht="15" customHeight="1" x14ac:dyDescent="0.25">
      <c r="A41" s="9"/>
      <c r="B41" s="480">
        <v>24</v>
      </c>
      <c r="C41" s="481" t="s">
        <v>609</v>
      </c>
      <c r="D41" s="481" t="s">
        <v>26</v>
      </c>
      <c r="E41" s="482" t="s">
        <v>447</v>
      </c>
      <c r="F41" s="483">
        <v>24</v>
      </c>
      <c r="G41" s="484">
        <v>24</v>
      </c>
      <c r="H41" s="484">
        <v>4</v>
      </c>
      <c r="I41" s="484">
        <v>15</v>
      </c>
      <c r="J41" s="484">
        <v>16</v>
      </c>
      <c r="K41" s="484">
        <v>0</v>
      </c>
      <c r="L41" s="485">
        <v>16</v>
      </c>
      <c r="M41" s="485">
        <v>16</v>
      </c>
      <c r="N41" s="485">
        <v>16</v>
      </c>
      <c r="O41" s="486"/>
      <c r="P41" s="487">
        <v>10</v>
      </c>
      <c r="Q41" s="484">
        <v>10</v>
      </c>
      <c r="R41" s="484">
        <v>0</v>
      </c>
      <c r="S41" s="484">
        <v>0</v>
      </c>
      <c r="T41" s="488"/>
      <c r="U41" s="488"/>
      <c r="V41" s="239"/>
      <c r="W41" s="243"/>
      <c r="X41" s="244"/>
      <c r="Y41" s="489"/>
      <c r="Z41" s="487">
        <v>30</v>
      </c>
      <c r="AA41" s="484">
        <v>30</v>
      </c>
      <c r="AB41" s="484">
        <v>4</v>
      </c>
      <c r="AC41" s="484">
        <v>10</v>
      </c>
      <c r="AD41" s="484">
        <v>7</v>
      </c>
      <c r="AE41" s="484">
        <v>7</v>
      </c>
      <c r="AF41" s="146">
        <v>7</v>
      </c>
      <c r="AG41" s="146">
        <v>7</v>
      </c>
      <c r="AH41" s="146">
        <v>7</v>
      </c>
      <c r="AI41" s="489"/>
      <c r="AJ41" s="487">
        <v>77</v>
      </c>
      <c r="AK41" s="484">
        <v>77</v>
      </c>
      <c r="AL41" s="484">
        <v>6</v>
      </c>
      <c r="AM41" s="484">
        <v>45</v>
      </c>
      <c r="AN41" s="484">
        <v>52</v>
      </c>
      <c r="AO41" s="484">
        <v>0</v>
      </c>
      <c r="AP41" s="146">
        <v>46</v>
      </c>
      <c r="AQ41" s="146">
        <v>46</v>
      </c>
      <c r="AR41" s="146">
        <v>46</v>
      </c>
      <c r="AS41" s="489"/>
      <c r="AT41" s="487">
        <v>53</v>
      </c>
      <c r="AU41" s="484">
        <v>53</v>
      </c>
      <c r="AV41" s="484">
        <v>18</v>
      </c>
      <c r="AW41" s="484">
        <v>53</v>
      </c>
      <c r="AX41" s="127">
        <v>40</v>
      </c>
      <c r="AY41" s="484">
        <v>0</v>
      </c>
      <c r="AZ41" s="146">
        <v>32</v>
      </c>
      <c r="BA41" s="146">
        <v>32</v>
      </c>
      <c r="BB41" s="146">
        <v>32</v>
      </c>
      <c r="BC41" s="489"/>
      <c r="BD41" s="487">
        <v>21</v>
      </c>
      <c r="BE41" s="484">
        <v>21</v>
      </c>
      <c r="BF41" s="484">
        <v>0</v>
      </c>
      <c r="BG41" s="484">
        <v>21</v>
      </c>
      <c r="BH41" s="484">
        <v>19</v>
      </c>
      <c r="BI41" s="484">
        <v>4</v>
      </c>
      <c r="BJ41" s="146">
        <v>6</v>
      </c>
      <c r="BK41" s="146">
        <v>6</v>
      </c>
      <c r="BL41" s="146">
        <v>6</v>
      </c>
      <c r="BM41" s="489"/>
      <c r="BN41" s="487">
        <v>40</v>
      </c>
      <c r="BO41" s="484">
        <v>40</v>
      </c>
      <c r="BP41" s="484">
        <v>22</v>
      </c>
      <c r="BQ41" s="484">
        <v>30</v>
      </c>
      <c r="BR41" s="146">
        <v>41</v>
      </c>
      <c r="BS41" s="146">
        <v>15</v>
      </c>
      <c r="BT41" s="146">
        <v>32</v>
      </c>
      <c r="BU41" s="146">
        <v>32</v>
      </c>
      <c r="BV41" s="146">
        <v>32</v>
      </c>
      <c r="BW41" s="490"/>
      <c r="BX41" s="487">
        <v>67</v>
      </c>
      <c r="BY41" s="484">
        <v>60</v>
      </c>
      <c r="BZ41" s="484">
        <v>18</v>
      </c>
      <c r="CA41" s="484">
        <v>40</v>
      </c>
      <c r="CB41" s="484">
        <v>55</v>
      </c>
      <c r="CC41" s="484">
        <v>20</v>
      </c>
      <c r="CD41" s="146">
        <v>34</v>
      </c>
      <c r="CE41" s="146">
        <v>34</v>
      </c>
      <c r="CF41" s="146">
        <v>34</v>
      </c>
      <c r="CG41" s="491"/>
      <c r="CH41" s="492">
        <f t="shared" si="0"/>
        <v>322</v>
      </c>
      <c r="CI41" s="493">
        <f t="shared" si="1"/>
        <v>315</v>
      </c>
      <c r="CJ41" s="493">
        <f t="shared" si="2"/>
        <v>72</v>
      </c>
      <c r="CK41" s="493">
        <f t="shared" si="3"/>
        <v>214</v>
      </c>
      <c r="CL41" s="493">
        <f t="shared" si="4"/>
        <v>230</v>
      </c>
      <c r="CM41" s="493">
        <f t="shared" si="5"/>
        <v>46</v>
      </c>
      <c r="CN41" s="493">
        <f t="shared" si="6"/>
        <v>173</v>
      </c>
      <c r="CO41" s="493">
        <f t="shared" si="7"/>
        <v>173</v>
      </c>
      <c r="CP41" s="493">
        <f t="shared" si="8"/>
        <v>173</v>
      </c>
      <c r="CQ41"/>
      <c r="CR41" s="255">
        <f t="shared" si="17"/>
        <v>-41</v>
      </c>
      <c r="CS41" s="256">
        <f t="shared" si="18"/>
        <v>-142</v>
      </c>
    </row>
    <row r="42" spans="1:97" ht="15" customHeight="1" x14ac:dyDescent="0.25">
      <c r="A42" s="9"/>
      <c r="B42" s="480">
        <v>24</v>
      </c>
      <c r="C42" s="481" t="s">
        <v>609</v>
      </c>
      <c r="D42" s="481" t="s">
        <v>27</v>
      </c>
      <c r="E42" s="482" t="s">
        <v>448</v>
      </c>
      <c r="F42" s="483">
        <v>23</v>
      </c>
      <c r="G42" s="484">
        <v>23</v>
      </c>
      <c r="H42" s="484">
        <v>3</v>
      </c>
      <c r="I42" s="484">
        <v>0</v>
      </c>
      <c r="J42" s="484">
        <v>6</v>
      </c>
      <c r="K42" s="484">
        <v>0</v>
      </c>
      <c r="L42" s="485">
        <v>6</v>
      </c>
      <c r="M42" s="485">
        <v>6</v>
      </c>
      <c r="N42" s="485">
        <v>6</v>
      </c>
      <c r="O42" s="486"/>
      <c r="P42" s="487">
        <v>41</v>
      </c>
      <c r="Q42" s="484">
        <v>50</v>
      </c>
      <c r="R42" s="484">
        <v>2</v>
      </c>
      <c r="S42" s="484">
        <v>7</v>
      </c>
      <c r="T42" s="484">
        <v>45</v>
      </c>
      <c r="U42" s="484">
        <v>6</v>
      </c>
      <c r="V42" s="233">
        <v>36</v>
      </c>
      <c r="W42" s="234">
        <v>36</v>
      </c>
      <c r="X42" s="235">
        <v>36</v>
      </c>
      <c r="Y42" s="489"/>
      <c r="Z42" s="487">
        <v>41</v>
      </c>
      <c r="AA42" s="484">
        <v>41</v>
      </c>
      <c r="AB42" s="484">
        <v>10</v>
      </c>
      <c r="AC42" s="484">
        <v>19</v>
      </c>
      <c r="AD42" s="484">
        <v>30</v>
      </c>
      <c r="AE42" s="484">
        <v>11</v>
      </c>
      <c r="AF42" s="146">
        <v>25</v>
      </c>
      <c r="AG42" s="146">
        <v>25</v>
      </c>
      <c r="AH42" s="146">
        <v>25</v>
      </c>
      <c r="AI42" s="489"/>
      <c r="AJ42" s="487">
        <v>40</v>
      </c>
      <c r="AK42" s="484">
        <v>40</v>
      </c>
      <c r="AL42" s="484">
        <v>0</v>
      </c>
      <c r="AM42" s="484">
        <v>8</v>
      </c>
      <c r="AN42" s="484">
        <v>0</v>
      </c>
      <c r="AO42" s="484">
        <v>0</v>
      </c>
      <c r="AP42" s="146">
        <v>0</v>
      </c>
      <c r="AQ42" s="146">
        <v>0</v>
      </c>
      <c r="AR42" s="146">
        <v>0</v>
      </c>
      <c r="AS42" s="489"/>
      <c r="AT42" s="487">
        <v>23</v>
      </c>
      <c r="AU42" s="484">
        <v>27</v>
      </c>
      <c r="AV42" s="484">
        <v>9</v>
      </c>
      <c r="AW42" s="484">
        <v>8</v>
      </c>
      <c r="AX42" s="127">
        <v>19</v>
      </c>
      <c r="AY42" s="484">
        <v>5</v>
      </c>
      <c r="AZ42" s="146">
        <v>12</v>
      </c>
      <c r="BA42" s="146">
        <v>12</v>
      </c>
      <c r="BB42" s="146">
        <v>12</v>
      </c>
      <c r="BC42" s="489"/>
      <c r="BD42" s="487">
        <v>31</v>
      </c>
      <c r="BE42" s="484">
        <v>31</v>
      </c>
      <c r="BF42" s="484">
        <v>12</v>
      </c>
      <c r="BG42" s="484">
        <v>31</v>
      </c>
      <c r="BH42" s="484">
        <v>40</v>
      </c>
      <c r="BI42" s="484">
        <v>9</v>
      </c>
      <c r="BJ42" s="146">
        <v>29</v>
      </c>
      <c r="BK42" s="146">
        <v>29</v>
      </c>
      <c r="BL42" s="146">
        <v>29</v>
      </c>
      <c r="BM42" s="489"/>
      <c r="BN42" s="487">
        <v>30</v>
      </c>
      <c r="BO42" s="484">
        <v>30</v>
      </c>
      <c r="BP42" s="484">
        <v>6</v>
      </c>
      <c r="BQ42" s="484">
        <v>20</v>
      </c>
      <c r="BR42" s="146">
        <v>28</v>
      </c>
      <c r="BS42" s="146">
        <v>8</v>
      </c>
      <c r="BT42" s="146">
        <v>32</v>
      </c>
      <c r="BU42" s="146">
        <v>32</v>
      </c>
      <c r="BV42" s="146">
        <v>32</v>
      </c>
      <c r="BW42" s="490"/>
      <c r="BX42" s="487">
        <v>50</v>
      </c>
      <c r="BY42" s="484">
        <v>50</v>
      </c>
      <c r="BZ42" s="484">
        <v>0</v>
      </c>
      <c r="CA42" s="484">
        <v>36</v>
      </c>
      <c r="CB42" s="484">
        <v>29</v>
      </c>
      <c r="CC42" s="484">
        <v>0</v>
      </c>
      <c r="CD42" s="146">
        <v>9</v>
      </c>
      <c r="CE42" s="146">
        <v>9</v>
      </c>
      <c r="CF42" s="146">
        <v>9</v>
      </c>
      <c r="CG42" s="491"/>
      <c r="CH42" s="492">
        <f t="shared" si="0"/>
        <v>279</v>
      </c>
      <c r="CI42" s="493">
        <f t="shared" si="1"/>
        <v>292</v>
      </c>
      <c r="CJ42" s="493">
        <f t="shared" si="2"/>
        <v>42</v>
      </c>
      <c r="CK42" s="493">
        <f t="shared" si="3"/>
        <v>129</v>
      </c>
      <c r="CL42" s="493">
        <f t="shared" si="4"/>
        <v>197</v>
      </c>
      <c r="CM42" s="493">
        <f t="shared" si="5"/>
        <v>39</v>
      </c>
      <c r="CN42" s="493">
        <f t="shared" si="6"/>
        <v>149</v>
      </c>
      <c r="CO42" s="493">
        <f t="shared" si="7"/>
        <v>149</v>
      </c>
      <c r="CP42" s="493">
        <f t="shared" si="8"/>
        <v>149</v>
      </c>
      <c r="CQ42"/>
      <c r="CR42" s="255">
        <f t="shared" si="17"/>
        <v>20</v>
      </c>
      <c r="CS42" s="256">
        <f t="shared" si="18"/>
        <v>-143</v>
      </c>
    </row>
    <row r="43" spans="1:97" ht="15" customHeight="1" x14ac:dyDescent="0.25">
      <c r="A43" s="9"/>
      <c r="B43" s="495">
        <v>24</v>
      </c>
      <c r="C43" s="496" t="s">
        <v>609</v>
      </c>
      <c r="D43" s="496" t="s">
        <v>28</v>
      </c>
      <c r="E43" s="497" t="s">
        <v>841</v>
      </c>
      <c r="F43" s="498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500" t="s">
        <v>929</v>
      </c>
      <c r="M43" s="500" t="s">
        <v>929</v>
      </c>
      <c r="N43" s="500" t="s">
        <v>929</v>
      </c>
      <c r="O43" s="501"/>
      <c r="P43" s="502">
        <v>0</v>
      </c>
      <c r="Q43" s="499">
        <v>0</v>
      </c>
      <c r="R43" s="499">
        <v>0</v>
      </c>
      <c r="S43" s="499">
        <v>0</v>
      </c>
      <c r="T43" s="499">
        <v>10</v>
      </c>
      <c r="U43" s="499">
        <v>5</v>
      </c>
      <c r="V43" s="226">
        <v>10</v>
      </c>
      <c r="W43" s="226">
        <v>10</v>
      </c>
      <c r="X43" s="227">
        <v>10</v>
      </c>
      <c r="Y43" s="504"/>
      <c r="Z43" s="502">
        <v>0</v>
      </c>
      <c r="AA43" s="499">
        <v>0</v>
      </c>
      <c r="AB43" s="499">
        <v>0</v>
      </c>
      <c r="AC43" s="499">
        <v>0</v>
      </c>
      <c r="AD43" s="503"/>
      <c r="AE43" s="503"/>
      <c r="AF43" s="175"/>
      <c r="AG43" s="175"/>
      <c r="AH43" s="175"/>
      <c r="AI43" s="504"/>
      <c r="AJ43" s="502">
        <v>0</v>
      </c>
      <c r="AK43" s="499">
        <v>0</v>
      </c>
      <c r="AL43" s="499">
        <v>0</v>
      </c>
      <c r="AM43" s="499">
        <v>0</v>
      </c>
      <c r="AN43" s="499">
        <v>0</v>
      </c>
      <c r="AO43" s="499">
        <v>0</v>
      </c>
      <c r="AP43" s="175">
        <v>0</v>
      </c>
      <c r="AQ43" s="175">
        <v>0</v>
      </c>
      <c r="AR43" s="175">
        <v>0</v>
      </c>
      <c r="AS43" s="504"/>
      <c r="AT43" s="502">
        <v>0</v>
      </c>
      <c r="AU43" s="499">
        <v>0</v>
      </c>
      <c r="AV43" s="499">
        <v>0</v>
      </c>
      <c r="AW43" s="499">
        <v>0</v>
      </c>
      <c r="AX43" s="129"/>
      <c r="AY43" s="503"/>
      <c r="AZ43" s="175"/>
      <c r="BA43" s="175"/>
      <c r="BB43" s="175"/>
      <c r="BC43" s="504"/>
      <c r="BD43" s="502">
        <v>0</v>
      </c>
      <c r="BE43" s="499">
        <v>0</v>
      </c>
      <c r="BF43" s="499">
        <v>0</v>
      </c>
      <c r="BG43" s="499">
        <v>0</v>
      </c>
      <c r="BH43" s="499">
        <v>0</v>
      </c>
      <c r="BI43" s="499">
        <v>0</v>
      </c>
      <c r="BJ43" s="175">
        <v>0</v>
      </c>
      <c r="BK43" s="175">
        <v>0</v>
      </c>
      <c r="BL43" s="175">
        <v>0</v>
      </c>
      <c r="BM43" s="504"/>
      <c r="BN43" s="502">
        <v>0</v>
      </c>
      <c r="BO43" s="499">
        <v>0</v>
      </c>
      <c r="BP43" s="499">
        <v>0</v>
      </c>
      <c r="BQ43" s="499">
        <v>0</v>
      </c>
      <c r="BR43" s="175">
        <v>0</v>
      </c>
      <c r="BS43" s="175">
        <v>0</v>
      </c>
      <c r="BT43" s="175">
        <v>0</v>
      </c>
      <c r="BU43" s="175">
        <v>0</v>
      </c>
      <c r="BV43" s="175">
        <v>0</v>
      </c>
      <c r="BW43" s="505"/>
      <c r="BX43" s="502">
        <v>0</v>
      </c>
      <c r="BY43" s="499">
        <v>0</v>
      </c>
      <c r="BZ43" s="499">
        <v>0</v>
      </c>
      <c r="CA43" s="499">
        <v>0</v>
      </c>
      <c r="CB43" s="499">
        <v>0</v>
      </c>
      <c r="CC43" s="499">
        <v>0</v>
      </c>
      <c r="CD43" s="175">
        <v>0</v>
      </c>
      <c r="CE43" s="175">
        <v>0</v>
      </c>
      <c r="CF43" s="175">
        <v>0</v>
      </c>
      <c r="CG43" s="506"/>
      <c r="CH43" s="507">
        <f t="shared" si="0"/>
        <v>0</v>
      </c>
      <c r="CI43" s="508">
        <f t="shared" si="1"/>
        <v>0</v>
      </c>
      <c r="CJ43" s="508">
        <f t="shared" si="2"/>
        <v>0</v>
      </c>
      <c r="CK43" s="508">
        <f t="shared" si="3"/>
        <v>0</v>
      </c>
      <c r="CL43" s="508">
        <f t="shared" si="4"/>
        <v>10</v>
      </c>
      <c r="CM43" s="508">
        <f t="shared" si="5"/>
        <v>5</v>
      </c>
      <c r="CN43" s="508">
        <f t="shared" si="6"/>
        <v>10</v>
      </c>
      <c r="CO43" s="508">
        <f t="shared" si="7"/>
        <v>10</v>
      </c>
      <c r="CP43" s="508">
        <f t="shared" si="8"/>
        <v>10</v>
      </c>
      <c r="CQ43" s="249"/>
      <c r="CR43" s="264">
        <f t="shared" si="17"/>
        <v>10</v>
      </c>
      <c r="CS43" s="257">
        <f t="shared" si="18"/>
        <v>10</v>
      </c>
    </row>
    <row r="44" spans="1:97" ht="15" customHeight="1" x14ac:dyDescent="0.25">
      <c r="A44" s="9"/>
      <c r="B44" s="495">
        <v>24</v>
      </c>
      <c r="C44" s="496" t="s">
        <v>609</v>
      </c>
      <c r="D44" s="496" t="s">
        <v>29</v>
      </c>
      <c r="E44" s="497" t="s">
        <v>449</v>
      </c>
      <c r="F44" s="498">
        <v>23</v>
      </c>
      <c r="G44" s="499">
        <v>23</v>
      </c>
      <c r="H44" s="499">
        <v>3</v>
      </c>
      <c r="I44" s="499">
        <v>0</v>
      </c>
      <c r="J44" s="499">
        <v>6</v>
      </c>
      <c r="K44" s="499">
        <v>0</v>
      </c>
      <c r="L44" s="509">
        <v>6</v>
      </c>
      <c r="M44" s="509">
        <v>6</v>
      </c>
      <c r="N44" s="509">
        <v>6</v>
      </c>
      <c r="O44" s="501"/>
      <c r="P44" s="502">
        <v>41</v>
      </c>
      <c r="Q44" s="499">
        <v>50</v>
      </c>
      <c r="R44" s="499">
        <v>2</v>
      </c>
      <c r="S44" s="499">
        <v>7</v>
      </c>
      <c r="T44" s="499">
        <v>35</v>
      </c>
      <c r="U44" s="499">
        <v>1</v>
      </c>
      <c r="V44" s="228">
        <v>26</v>
      </c>
      <c r="W44" s="228">
        <v>26</v>
      </c>
      <c r="X44" s="229">
        <v>26</v>
      </c>
      <c r="Y44" s="504"/>
      <c r="Z44" s="502">
        <v>41</v>
      </c>
      <c r="AA44" s="499">
        <v>41</v>
      </c>
      <c r="AB44" s="499">
        <v>10</v>
      </c>
      <c r="AC44" s="499">
        <v>19</v>
      </c>
      <c r="AD44" s="499">
        <v>30</v>
      </c>
      <c r="AE44" s="499">
        <v>11</v>
      </c>
      <c r="AF44" s="175">
        <v>25</v>
      </c>
      <c r="AG44" s="175">
        <v>25</v>
      </c>
      <c r="AH44" s="175">
        <v>25</v>
      </c>
      <c r="AI44" s="504"/>
      <c r="AJ44" s="502">
        <v>40</v>
      </c>
      <c r="AK44" s="499">
        <v>40</v>
      </c>
      <c r="AL44" s="499">
        <v>0</v>
      </c>
      <c r="AM44" s="499">
        <v>0</v>
      </c>
      <c r="AN44" s="499">
        <v>0</v>
      </c>
      <c r="AO44" s="499">
        <v>0</v>
      </c>
      <c r="AP44" s="175">
        <v>0</v>
      </c>
      <c r="AQ44" s="175">
        <v>0</v>
      </c>
      <c r="AR44" s="175">
        <v>0</v>
      </c>
      <c r="AS44" s="504"/>
      <c r="AT44" s="502">
        <v>23</v>
      </c>
      <c r="AU44" s="499">
        <v>23</v>
      </c>
      <c r="AV44" s="499">
        <v>5</v>
      </c>
      <c r="AW44" s="499">
        <v>0</v>
      </c>
      <c r="AX44" s="129">
        <v>0</v>
      </c>
      <c r="AY44" s="499">
        <v>0</v>
      </c>
      <c r="AZ44" s="175">
        <v>0</v>
      </c>
      <c r="BA44" s="175">
        <v>0</v>
      </c>
      <c r="BB44" s="175">
        <v>0</v>
      </c>
      <c r="BC44" s="504"/>
      <c r="BD44" s="502">
        <v>31</v>
      </c>
      <c r="BE44" s="499">
        <v>31</v>
      </c>
      <c r="BF44" s="499">
        <v>12</v>
      </c>
      <c r="BG44" s="499">
        <v>31</v>
      </c>
      <c r="BH44" s="499">
        <v>30</v>
      </c>
      <c r="BI44" s="499">
        <v>9</v>
      </c>
      <c r="BJ44" s="175">
        <v>22</v>
      </c>
      <c r="BK44" s="175">
        <v>22</v>
      </c>
      <c r="BL44" s="175">
        <v>22</v>
      </c>
      <c r="BM44" s="504"/>
      <c r="BN44" s="502">
        <v>30</v>
      </c>
      <c r="BO44" s="499">
        <v>30</v>
      </c>
      <c r="BP44" s="499">
        <v>6</v>
      </c>
      <c r="BQ44" s="499">
        <v>20</v>
      </c>
      <c r="BR44" s="175">
        <v>18</v>
      </c>
      <c r="BS44" s="175">
        <v>8</v>
      </c>
      <c r="BT44" s="175">
        <v>22</v>
      </c>
      <c r="BU44" s="175">
        <v>22</v>
      </c>
      <c r="BV44" s="175">
        <v>22</v>
      </c>
      <c r="BW44" s="505"/>
      <c r="BX44" s="502">
        <v>50</v>
      </c>
      <c r="BY44" s="499">
        <v>50</v>
      </c>
      <c r="BZ44" s="499">
        <v>0</v>
      </c>
      <c r="CA44" s="499">
        <v>36</v>
      </c>
      <c r="CB44" s="499">
        <v>29</v>
      </c>
      <c r="CC44" s="499">
        <v>0</v>
      </c>
      <c r="CD44" s="175">
        <v>9</v>
      </c>
      <c r="CE44" s="175">
        <v>9</v>
      </c>
      <c r="CF44" s="175">
        <v>9</v>
      </c>
      <c r="CG44" s="506"/>
      <c r="CH44" s="507">
        <f t="shared" si="0"/>
        <v>279</v>
      </c>
      <c r="CI44" s="508">
        <f t="shared" si="1"/>
        <v>288</v>
      </c>
      <c r="CJ44" s="508">
        <f t="shared" si="2"/>
        <v>38</v>
      </c>
      <c r="CK44" s="508">
        <f t="shared" si="3"/>
        <v>113</v>
      </c>
      <c r="CL44" s="508">
        <f t="shared" si="4"/>
        <v>148</v>
      </c>
      <c r="CM44" s="508">
        <f t="shared" si="5"/>
        <v>29</v>
      </c>
      <c r="CN44" s="508">
        <f t="shared" si="6"/>
        <v>110</v>
      </c>
      <c r="CO44" s="508">
        <f t="shared" si="7"/>
        <v>110</v>
      </c>
      <c r="CP44" s="508">
        <f t="shared" si="8"/>
        <v>110</v>
      </c>
      <c r="CQ44" s="249"/>
      <c r="CR44" s="264">
        <f t="shared" si="17"/>
        <v>-3</v>
      </c>
      <c r="CS44" s="257">
        <f t="shared" si="18"/>
        <v>-178</v>
      </c>
    </row>
    <row r="45" spans="1:97" ht="15" customHeight="1" x14ac:dyDescent="0.25">
      <c r="A45" s="9"/>
      <c r="B45" s="495">
        <v>24</v>
      </c>
      <c r="C45" s="496" t="s">
        <v>609</v>
      </c>
      <c r="D45" s="496" t="s">
        <v>30</v>
      </c>
      <c r="E45" s="497" t="s">
        <v>450</v>
      </c>
      <c r="F45" s="498">
        <v>0</v>
      </c>
      <c r="G45" s="499">
        <v>0</v>
      </c>
      <c r="H45" s="499">
        <v>0</v>
      </c>
      <c r="I45" s="499">
        <v>0</v>
      </c>
      <c r="J45" s="499">
        <v>0</v>
      </c>
      <c r="K45" s="499">
        <v>0</v>
      </c>
      <c r="L45" s="500" t="s">
        <v>929</v>
      </c>
      <c r="M45" s="500" t="s">
        <v>929</v>
      </c>
      <c r="N45" s="500" t="s">
        <v>929</v>
      </c>
      <c r="O45" s="501"/>
      <c r="P45" s="502">
        <v>0</v>
      </c>
      <c r="Q45" s="499">
        <v>0</v>
      </c>
      <c r="R45" s="499">
        <v>0</v>
      </c>
      <c r="S45" s="499">
        <v>0</v>
      </c>
      <c r="T45" s="503"/>
      <c r="U45" s="503"/>
      <c r="V45" s="228">
        <v>0</v>
      </c>
      <c r="W45" s="228">
        <v>0</v>
      </c>
      <c r="X45" s="229">
        <v>0</v>
      </c>
      <c r="Y45" s="504"/>
      <c r="Z45" s="502">
        <v>0</v>
      </c>
      <c r="AA45" s="499">
        <v>0</v>
      </c>
      <c r="AB45" s="499">
        <v>0</v>
      </c>
      <c r="AC45" s="499">
        <v>0</v>
      </c>
      <c r="AD45" s="503"/>
      <c r="AE45" s="503"/>
      <c r="AF45" s="175"/>
      <c r="AG45" s="175"/>
      <c r="AH45" s="175"/>
      <c r="AI45" s="504"/>
      <c r="AJ45" s="502">
        <v>0</v>
      </c>
      <c r="AK45" s="499">
        <v>0</v>
      </c>
      <c r="AL45" s="499">
        <v>0</v>
      </c>
      <c r="AM45" s="499">
        <v>0</v>
      </c>
      <c r="AN45" s="499">
        <v>0</v>
      </c>
      <c r="AO45" s="499">
        <v>0</v>
      </c>
      <c r="AP45" s="175">
        <v>0</v>
      </c>
      <c r="AQ45" s="175">
        <v>0</v>
      </c>
      <c r="AR45" s="175">
        <v>0</v>
      </c>
      <c r="AS45" s="504"/>
      <c r="AT45" s="502">
        <v>0</v>
      </c>
      <c r="AU45" s="499">
        <v>0</v>
      </c>
      <c r="AV45" s="499">
        <v>0</v>
      </c>
      <c r="AW45" s="499">
        <v>0</v>
      </c>
      <c r="AX45" s="129">
        <v>9</v>
      </c>
      <c r="AY45" s="499">
        <v>0</v>
      </c>
      <c r="AZ45" s="175">
        <v>7</v>
      </c>
      <c r="BA45" s="175">
        <v>7</v>
      </c>
      <c r="BB45" s="175">
        <v>7</v>
      </c>
      <c r="BC45" s="504"/>
      <c r="BD45" s="502">
        <v>0</v>
      </c>
      <c r="BE45" s="499">
        <v>0</v>
      </c>
      <c r="BF45" s="499">
        <v>0</v>
      </c>
      <c r="BG45" s="499">
        <v>0</v>
      </c>
      <c r="BH45" s="499">
        <v>10</v>
      </c>
      <c r="BI45" s="499">
        <v>0</v>
      </c>
      <c r="BJ45" s="175">
        <v>7</v>
      </c>
      <c r="BK45" s="175">
        <v>7</v>
      </c>
      <c r="BL45" s="175">
        <v>7</v>
      </c>
      <c r="BM45" s="504"/>
      <c r="BN45" s="502">
        <v>0</v>
      </c>
      <c r="BO45" s="499">
        <v>0</v>
      </c>
      <c r="BP45" s="499">
        <v>0</v>
      </c>
      <c r="BQ45" s="499">
        <v>0</v>
      </c>
      <c r="BR45" s="175">
        <v>10</v>
      </c>
      <c r="BS45" s="175">
        <v>0</v>
      </c>
      <c r="BT45" s="175">
        <v>10</v>
      </c>
      <c r="BU45" s="175">
        <v>10</v>
      </c>
      <c r="BV45" s="175">
        <v>10</v>
      </c>
      <c r="BW45" s="505"/>
      <c r="BX45" s="502">
        <v>0</v>
      </c>
      <c r="BY45" s="499">
        <v>0</v>
      </c>
      <c r="BZ45" s="499">
        <v>0</v>
      </c>
      <c r="CA45" s="499">
        <v>0</v>
      </c>
      <c r="CB45" s="499">
        <v>0</v>
      </c>
      <c r="CC45" s="499">
        <v>0</v>
      </c>
      <c r="CD45" s="175">
        <v>0</v>
      </c>
      <c r="CE45" s="175">
        <v>0</v>
      </c>
      <c r="CF45" s="175">
        <v>0</v>
      </c>
      <c r="CG45" s="506"/>
      <c r="CH45" s="507">
        <f t="shared" si="0"/>
        <v>0</v>
      </c>
      <c r="CI45" s="508">
        <f t="shared" si="1"/>
        <v>0</v>
      </c>
      <c r="CJ45" s="508">
        <f t="shared" si="2"/>
        <v>0</v>
      </c>
      <c r="CK45" s="508">
        <f t="shared" si="3"/>
        <v>0</v>
      </c>
      <c r="CL45" s="508">
        <f t="shared" si="4"/>
        <v>29</v>
      </c>
      <c r="CM45" s="508">
        <f t="shared" si="5"/>
        <v>0</v>
      </c>
      <c r="CN45" s="508">
        <f t="shared" si="6"/>
        <v>24</v>
      </c>
      <c r="CO45" s="508">
        <f t="shared" si="7"/>
        <v>24</v>
      </c>
      <c r="CP45" s="508">
        <f t="shared" si="8"/>
        <v>24</v>
      </c>
      <c r="CQ45" s="249"/>
      <c r="CR45" s="264">
        <f t="shared" si="17"/>
        <v>24</v>
      </c>
      <c r="CS45" s="257">
        <f t="shared" si="18"/>
        <v>24</v>
      </c>
    </row>
    <row r="46" spans="1:97" ht="15" customHeight="1" x14ac:dyDescent="0.25">
      <c r="A46" s="9"/>
      <c r="B46" s="495">
        <v>24</v>
      </c>
      <c r="C46" s="496" t="s">
        <v>609</v>
      </c>
      <c r="D46" s="496" t="s">
        <v>31</v>
      </c>
      <c r="E46" s="497" t="s">
        <v>451</v>
      </c>
      <c r="F46" s="498">
        <v>0</v>
      </c>
      <c r="G46" s="499">
        <v>0</v>
      </c>
      <c r="H46" s="499">
        <v>0</v>
      </c>
      <c r="I46" s="499">
        <v>0</v>
      </c>
      <c r="J46" s="499">
        <v>0</v>
      </c>
      <c r="K46" s="499">
        <v>0</v>
      </c>
      <c r="L46" s="500" t="s">
        <v>929</v>
      </c>
      <c r="M46" s="500" t="s">
        <v>929</v>
      </c>
      <c r="N46" s="500" t="s">
        <v>929</v>
      </c>
      <c r="O46" s="501"/>
      <c r="P46" s="502">
        <v>0</v>
      </c>
      <c r="Q46" s="499">
        <v>0</v>
      </c>
      <c r="R46" s="499">
        <v>0</v>
      </c>
      <c r="S46" s="499">
        <v>0</v>
      </c>
      <c r="T46" s="503"/>
      <c r="U46" s="503"/>
      <c r="V46" s="228"/>
      <c r="W46" s="228"/>
      <c r="X46" s="229"/>
      <c r="Y46" s="504"/>
      <c r="Z46" s="502">
        <v>0</v>
      </c>
      <c r="AA46" s="499">
        <v>0</v>
      </c>
      <c r="AB46" s="499">
        <v>0</v>
      </c>
      <c r="AC46" s="499">
        <v>0</v>
      </c>
      <c r="AD46" s="503"/>
      <c r="AE46" s="503"/>
      <c r="AF46" s="175"/>
      <c r="AG46" s="175"/>
      <c r="AH46" s="175"/>
      <c r="AI46" s="504"/>
      <c r="AJ46" s="502">
        <v>0</v>
      </c>
      <c r="AK46" s="499">
        <v>0</v>
      </c>
      <c r="AL46" s="499">
        <v>0</v>
      </c>
      <c r="AM46" s="499">
        <v>0</v>
      </c>
      <c r="AN46" s="499">
        <v>0</v>
      </c>
      <c r="AO46" s="499">
        <v>0</v>
      </c>
      <c r="AP46" s="175">
        <v>0</v>
      </c>
      <c r="AQ46" s="175">
        <v>0</v>
      </c>
      <c r="AR46" s="175">
        <v>0</v>
      </c>
      <c r="AS46" s="504"/>
      <c r="AT46" s="502">
        <v>0</v>
      </c>
      <c r="AU46" s="499">
        <v>4</v>
      </c>
      <c r="AV46" s="499">
        <v>4</v>
      </c>
      <c r="AW46" s="499">
        <v>8</v>
      </c>
      <c r="AX46" s="129">
        <v>10</v>
      </c>
      <c r="AY46" s="499">
        <v>5</v>
      </c>
      <c r="AZ46" s="175">
        <v>5</v>
      </c>
      <c r="BA46" s="175">
        <v>5</v>
      </c>
      <c r="BB46" s="175">
        <v>5</v>
      </c>
      <c r="BC46" s="504"/>
      <c r="BD46" s="502">
        <v>0</v>
      </c>
      <c r="BE46" s="499">
        <v>0</v>
      </c>
      <c r="BF46" s="499">
        <v>0</v>
      </c>
      <c r="BG46" s="499">
        <v>0</v>
      </c>
      <c r="BH46" s="499">
        <v>0</v>
      </c>
      <c r="BI46" s="499">
        <v>0</v>
      </c>
      <c r="BJ46" s="175">
        <v>0</v>
      </c>
      <c r="BK46" s="175">
        <v>0</v>
      </c>
      <c r="BL46" s="175">
        <v>0</v>
      </c>
      <c r="BM46" s="504"/>
      <c r="BN46" s="502">
        <v>0</v>
      </c>
      <c r="BO46" s="499">
        <v>0</v>
      </c>
      <c r="BP46" s="499">
        <v>0</v>
      </c>
      <c r="BQ46" s="499">
        <v>0</v>
      </c>
      <c r="BR46" s="175">
        <v>0</v>
      </c>
      <c r="BS46" s="175">
        <v>0</v>
      </c>
      <c r="BT46" s="175"/>
      <c r="BU46" s="175"/>
      <c r="BV46" s="175"/>
      <c r="BW46" s="505"/>
      <c r="BX46" s="502">
        <v>0</v>
      </c>
      <c r="BY46" s="499">
        <v>0</v>
      </c>
      <c r="BZ46" s="499">
        <v>0</v>
      </c>
      <c r="CA46" s="499">
        <v>0</v>
      </c>
      <c r="CB46" s="499">
        <v>0</v>
      </c>
      <c r="CC46" s="499">
        <v>0</v>
      </c>
      <c r="CD46" s="175">
        <v>0</v>
      </c>
      <c r="CE46" s="175">
        <v>0</v>
      </c>
      <c r="CF46" s="175">
        <v>0</v>
      </c>
      <c r="CG46" s="506"/>
      <c r="CH46" s="507">
        <f t="shared" si="0"/>
        <v>0</v>
      </c>
      <c r="CI46" s="508">
        <f t="shared" si="1"/>
        <v>4</v>
      </c>
      <c r="CJ46" s="508">
        <f t="shared" si="2"/>
        <v>4</v>
      </c>
      <c r="CK46" s="508">
        <f t="shared" si="3"/>
        <v>8</v>
      </c>
      <c r="CL46" s="508">
        <f t="shared" si="4"/>
        <v>10</v>
      </c>
      <c r="CM46" s="508">
        <f t="shared" si="5"/>
        <v>5</v>
      </c>
      <c r="CN46" s="508">
        <f t="shared" si="6"/>
        <v>5</v>
      </c>
      <c r="CO46" s="508">
        <f t="shared" si="7"/>
        <v>5</v>
      </c>
      <c r="CP46" s="508">
        <f t="shared" si="8"/>
        <v>5</v>
      </c>
      <c r="CQ46" s="249"/>
      <c r="CR46" s="264">
        <f t="shared" si="17"/>
        <v>-3</v>
      </c>
      <c r="CS46" s="257">
        <f t="shared" si="18"/>
        <v>1</v>
      </c>
    </row>
    <row r="47" spans="1:97" ht="15" customHeight="1" x14ac:dyDescent="0.25">
      <c r="A47" s="9"/>
      <c r="B47" s="495">
        <v>24</v>
      </c>
      <c r="C47" s="496" t="s">
        <v>609</v>
      </c>
      <c r="D47" s="496" t="s">
        <v>32</v>
      </c>
      <c r="E47" s="497" t="s">
        <v>452</v>
      </c>
      <c r="F47" s="498">
        <v>0</v>
      </c>
      <c r="G47" s="499">
        <v>0</v>
      </c>
      <c r="H47" s="499">
        <v>0</v>
      </c>
      <c r="I47" s="499">
        <v>0</v>
      </c>
      <c r="J47" s="499">
        <v>0</v>
      </c>
      <c r="K47" s="499">
        <v>0</v>
      </c>
      <c r="L47" s="500" t="s">
        <v>929</v>
      </c>
      <c r="M47" s="500" t="s">
        <v>929</v>
      </c>
      <c r="N47" s="500" t="s">
        <v>929</v>
      </c>
      <c r="O47" s="501"/>
      <c r="P47" s="502">
        <v>0</v>
      </c>
      <c r="Q47" s="499">
        <v>0</v>
      </c>
      <c r="R47" s="499">
        <v>0</v>
      </c>
      <c r="S47" s="499">
        <v>0</v>
      </c>
      <c r="T47" s="503"/>
      <c r="U47" s="503"/>
      <c r="V47" s="228"/>
      <c r="W47" s="228"/>
      <c r="X47" s="229"/>
      <c r="Y47" s="504"/>
      <c r="Z47" s="502">
        <v>0</v>
      </c>
      <c r="AA47" s="499">
        <v>0</v>
      </c>
      <c r="AB47" s="499">
        <v>0</v>
      </c>
      <c r="AC47" s="499">
        <v>0</v>
      </c>
      <c r="AD47" s="503"/>
      <c r="AE47" s="503"/>
      <c r="AF47" s="175"/>
      <c r="AG47" s="175"/>
      <c r="AH47" s="175"/>
      <c r="AI47" s="504"/>
      <c r="AJ47" s="502">
        <v>0</v>
      </c>
      <c r="AK47" s="499">
        <v>0</v>
      </c>
      <c r="AL47" s="499">
        <v>0</v>
      </c>
      <c r="AM47" s="499">
        <v>0</v>
      </c>
      <c r="AN47" s="499">
        <v>0</v>
      </c>
      <c r="AO47" s="499">
        <v>0</v>
      </c>
      <c r="AP47" s="175">
        <v>0</v>
      </c>
      <c r="AQ47" s="175">
        <v>0</v>
      </c>
      <c r="AR47" s="175">
        <v>0</v>
      </c>
      <c r="AS47" s="504"/>
      <c r="AT47" s="502">
        <v>0</v>
      </c>
      <c r="AU47" s="499">
        <v>0</v>
      </c>
      <c r="AV47" s="499">
        <v>0</v>
      </c>
      <c r="AW47" s="499">
        <v>0</v>
      </c>
      <c r="AX47" s="129"/>
      <c r="AY47" s="503"/>
      <c r="AZ47" s="175"/>
      <c r="BA47" s="175"/>
      <c r="BB47" s="175"/>
      <c r="BC47" s="504"/>
      <c r="BD47" s="502">
        <v>0</v>
      </c>
      <c r="BE47" s="499">
        <v>0</v>
      </c>
      <c r="BF47" s="499">
        <v>0</v>
      </c>
      <c r="BG47" s="499">
        <v>0</v>
      </c>
      <c r="BH47" s="499">
        <v>0</v>
      </c>
      <c r="BI47" s="499">
        <v>0</v>
      </c>
      <c r="BJ47" s="175">
        <v>0</v>
      </c>
      <c r="BK47" s="175">
        <v>0</v>
      </c>
      <c r="BL47" s="175">
        <v>0</v>
      </c>
      <c r="BM47" s="504"/>
      <c r="BN47" s="502">
        <v>0</v>
      </c>
      <c r="BO47" s="499">
        <v>0</v>
      </c>
      <c r="BP47" s="499">
        <v>0</v>
      </c>
      <c r="BQ47" s="499">
        <v>0</v>
      </c>
      <c r="BR47" s="175">
        <v>0</v>
      </c>
      <c r="BS47" s="175">
        <v>0</v>
      </c>
      <c r="BT47" s="175"/>
      <c r="BU47" s="175"/>
      <c r="BV47" s="175"/>
      <c r="BW47" s="505"/>
      <c r="BX47" s="502">
        <v>0</v>
      </c>
      <c r="BY47" s="499">
        <v>0</v>
      </c>
      <c r="BZ47" s="499">
        <v>0</v>
      </c>
      <c r="CA47" s="499">
        <v>0</v>
      </c>
      <c r="CB47" s="499">
        <v>0</v>
      </c>
      <c r="CC47" s="499">
        <v>0</v>
      </c>
      <c r="CD47" s="175">
        <v>0</v>
      </c>
      <c r="CE47" s="175">
        <v>0</v>
      </c>
      <c r="CF47" s="175">
        <v>0</v>
      </c>
      <c r="CG47" s="506"/>
      <c r="CH47" s="507">
        <f t="shared" si="0"/>
        <v>0</v>
      </c>
      <c r="CI47" s="508">
        <f t="shared" si="1"/>
        <v>0</v>
      </c>
      <c r="CJ47" s="508">
        <f t="shared" si="2"/>
        <v>0</v>
      </c>
      <c r="CK47" s="508">
        <f t="shared" si="3"/>
        <v>0</v>
      </c>
      <c r="CL47" s="508">
        <f t="shared" si="4"/>
        <v>0</v>
      </c>
      <c r="CM47" s="508">
        <f t="shared" si="5"/>
        <v>0</v>
      </c>
      <c r="CN47" s="508">
        <f t="shared" si="6"/>
        <v>0</v>
      </c>
      <c r="CO47" s="508">
        <f t="shared" si="7"/>
        <v>0</v>
      </c>
      <c r="CP47" s="508">
        <f t="shared" si="8"/>
        <v>0</v>
      </c>
      <c r="CQ47" s="249"/>
      <c r="CR47" s="264">
        <f t="shared" si="17"/>
        <v>0</v>
      </c>
      <c r="CS47" s="257">
        <f t="shared" si="18"/>
        <v>0</v>
      </c>
    </row>
    <row r="48" spans="1:97" ht="15" customHeight="1" x14ac:dyDescent="0.25">
      <c r="A48" s="9"/>
      <c r="B48" s="480">
        <v>24</v>
      </c>
      <c r="C48" s="481" t="s">
        <v>609</v>
      </c>
      <c r="D48" s="481" t="s">
        <v>33</v>
      </c>
      <c r="E48" s="482" t="s">
        <v>842</v>
      </c>
      <c r="F48" s="483">
        <v>229</v>
      </c>
      <c r="G48" s="484">
        <v>229</v>
      </c>
      <c r="H48" s="484">
        <v>166</v>
      </c>
      <c r="I48" s="484">
        <v>116</v>
      </c>
      <c r="J48" s="484">
        <v>131</v>
      </c>
      <c r="K48" s="484">
        <v>0</v>
      </c>
      <c r="L48" s="485">
        <v>116</v>
      </c>
      <c r="M48" s="485">
        <v>112</v>
      </c>
      <c r="N48" s="485">
        <v>112</v>
      </c>
      <c r="O48" s="486"/>
      <c r="P48" s="487">
        <v>56</v>
      </c>
      <c r="Q48" s="484">
        <v>114</v>
      </c>
      <c r="R48" s="484">
        <v>86</v>
      </c>
      <c r="S48" s="484">
        <v>176</v>
      </c>
      <c r="T48" s="484">
        <v>247</v>
      </c>
      <c r="U48" s="484">
        <v>66</v>
      </c>
      <c r="V48" s="233">
        <v>201</v>
      </c>
      <c r="W48" s="234">
        <v>186</v>
      </c>
      <c r="X48" s="235">
        <v>186</v>
      </c>
      <c r="Y48" s="489"/>
      <c r="Z48" s="487">
        <v>66</v>
      </c>
      <c r="AA48" s="484">
        <v>69</v>
      </c>
      <c r="AB48" s="484">
        <v>50</v>
      </c>
      <c r="AC48" s="484">
        <v>105</v>
      </c>
      <c r="AD48" s="484">
        <v>120</v>
      </c>
      <c r="AE48" s="484">
        <v>40</v>
      </c>
      <c r="AF48" s="146">
        <v>94</v>
      </c>
      <c r="AG48" s="146">
        <v>94</v>
      </c>
      <c r="AH48" s="146">
        <v>94</v>
      </c>
      <c r="AI48" s="489"/>
      <c r="AJ48" s="487">
        <v>63</v>
      </c>
      <c r="AK48" s="484">
        <v>82</v>
      </c>
      <c r="AL48" s="484">
        <v>66</v>
      </c>
      <c r="AM48" s="484">
        <v>120</v>
      </c>
      <c r="AN48" s="484">
        <v>180</v>
      </c>
      <c r="AO48" s="484">
        <v>54</v>
      </c>
      <c r="AP48" s="146">
        <v>137</v>
      </c>
      <c r="AQ48" s="146">
        <v>137</v>
      </c>
      <c r="AR48" s="146">
        <v>137</v>
      </c>
      <c r="AS48" s="489"/>
      <c r="AT48" s="487">
        <v>62</v>
      </c>
      <c r="AU48" s="484">
        <v>96</v>
      </c>
      <c r="AV48" s="484">
        <v>87</v>
      </c>
      <c r="AW48" s="484">
        <v>157</v>
      </c>
      <c r="AX48" s="127">
        <v>194</v>
      </c>
      <c r="AY48" s="484">
        <v>21</v>
      </c>
      <c r="AZ48" s="146">
        <v>166</v>
      </c>
      <c r="BA48" s="146">
        <v>166</v>
      </c>
      <c r="BB48" s="146">
        <v>166</v>
      </c>
      <c r="BC48" s="489"/>
      <c r="BD48" s="487">
        <v>76</v>
      </c>
      <c r="BE48" s="484">
        <v>80</v>
      </c>
      <c r="BF48" s="484">
        <v>22</v>
      </c>
      <c r="BG48" s="484">
        <v>80</v>
      </c>
      <c r="BH48" s="484">
        <v>181</v>
      </c>
      <c r="BI48" s="484">
        <v>24</v>
      </c>
      <c r="BJ48" s="146">
        <v>122</v>
      </c>
      <c r="BK48" s="146">
        <v>122</v>
      </c>
      <c r="BL48" s="146">
        <v>122</v>
      </c>
      <c r="BM48" s="489"/>
      <c r="BN48" s="487">
        <v>63</v>
      </c>
      <c r="BO48" s="484">
        <v>78</v>
      </c>
      <c r="BP48" s="484">
        <v>78</v>
      </c>
      <c r="BQ48" s="484">
        <v>118</v>
      </c>
      <c r="BR48" s="146">
        <v>225</v>
      </c>
      <c r="BS48" s="146">
        <v>24</v>
      </c>
      <c r="BT48" s="146">
        <v>181</v>
      </c>
      <c r="BU48" s="146">
        <v>181</v>
      </c>
      <c r="BV48" s="146">
        <v>181</v>
      </c>
      <c r="BW48" s="490"/>
      <c r="BX48" s="487">
        <v>80</v>
      </c>
      <c r="BY48" s="484">
        <v>91</v>
      </c>
      <c r="BZ48" s="484">
        <v>67</v>
      </c>
      <c r="CA48" s="484">
        <v>91</v>
      </c>
      <c r="CB48" s="484">
        <v>148</v>
      </c>
      <c r="CC48" s="484">
        <v>22</v>
      </c>
      <c r="CD48" s="146">
        <v>125</v>
      </c>
      <c r="CE48" s="146">
        <v>125</v>
      </c>
      <c r="CF48" s="146">
        <v>125</v>
      </c>
      <c r="CG48" s="491"/>
      <c r="CH48" s="492">
        <f t="shared" si="0"/>
        <v>695</v>
      </c>
      <c r="CI48" s="493">
        <f t="shared" si="1"/>
        <v>839</v>
      </c>
      <c r="CJ48" s="493">
        <f t="shared" si="2"/>
        <v>622</v>
      </c>
      <c r="CK48" s="493">
        <f t="shared" si="3"/>
        <v>963</v>
      </c>
      <c r="CL48" s="493">
        <f t="shared" si="4"/>
        <v>1426</v>
      </c>
      <c r="CM48" s="493">
        <f t="shared" si="5"/>
        <v>251</v>
      </c>
      <c r="CN48" s="493">
        <f t="shared" si="6"/>
        <v>1142</v>
      </c>
      <c r="CO48" s="493">
        <f t="shared" si="7"/>
        <v>1123</v>
      </c>
      <c r="CP48" s="493">
        <f t="shared" si="8"/>
        <v>1123</v>
      </c>
      <c r="CQ48"/>
      <c r="CR48" s="255">
        <f t="shared" si="17"/>
        <v>160</v>
      </c>
      <c r="CS48" s="256">
        <f t="shared" si="18"/>
        <v>284</v>
      </c>
    </row>
    <row r="49" spans="1:97" ht="15" customHeight="1" x14ac:dyDescent="0.25">
      <c r="A49" s="9"/>
      <c r="B49" s="495">
        <v>24</v>
      </c>
      <c r="C49" s="496" t="s">
        <v>609</v>
      </c>
      <c r="D49" s="496" t="s">
        <v>34</v>
      </c>
      <c r="E49" s="497" t="s">
        <v>453</v>
      </c>
      <c r="F49" s="498">
        <v>80</v>
      </c>
      <c r="G49" s="499">
        <v>80</v>
      </c>
      <c r="H49" s="499">
        <v>63</v>
      </c>
      <c r="I49" s="499">
        <v>56</v>
      </c>
      <c r="J49" s="499">
        <v>81</v>
      </c>
      <c r="K49" s="499">
        <v>0</v>
      </c>
      <c r="L49" s="500">
        <v>74</v>
      </c>
      <c r="M49" s="500">
        <v>70</v>
      </c>
      <c r="N49" s="500">
        <v>70</v>
      </c>
      <c r="O49" s="501"/>
      <c r="P49" s="502">
        <v>30</v>
      </c>
      <c r="Q49" s="499">
        <v>50</v>
      </c>
      <c r="R49" s="499">
        <v>46</v>
      </c>
      <c r="S49" s="499">
        <v>110</v>
      </c>
      <c r="T49" s="499">
        <v>161</v>
      </c>
      <c r="U49" s="499">
        <v>30</v>
      </c>
      <c r="V49" s="228">
        <v>119</v>
      </c>
      <c r="W49" s="228">
        <v>110</v>
      </c>
      <c r="X49" s="229">
        <v>110</v>
      </c>
      <c r="Y49" s="504"/>
      <c r="Z49" s="502">
        <v>30</v>
      </c>
      <c r="AA49" s="499">
        <v>33</v>
      </c>
      <c r="AB49" s="499">
        <v>33</v>
      </c>
      <c r="AC49" s="499">
        <v>57</v>
      </c>
      <c r="AD49" s="499">
        <v>76</v>
      </c>
      <c r="AE49" s="499">
        <v>27</v>
      </c>
      <c r="AF49" s="175">
        <v>60</v>
      </c>
      <c r="AG49" s="175">
        <v>60</v>
      </c>
      <c r="AH49" s="175">
        <v>60</v>
      </c>
      <c r="AI49" s="504"/>
      <c r="AJ49" s="502">
        <v>30</v>
      </c>
      <c r="AK49" s="499">
        <v>49</v>
      </c>
      <c r="AL49" s="499">
        <v>49</v>
      </c>
      <c r="AM49" s="499">
        <v>0</v>
      </c>
      <c r="AN49" s="499">
        <v>144</v>
      </c>
      <c r="AO49" s="499">
        <v>41</v>
      </c>
      <c r="AP49" s="175">
        <v>112</v>
      </c>
      <c r="AQ49" s="175">
        <v>112</v>
      </c>
      <c r="AR49" s="175">
        <v>112</v>
      </c>
      <c r="AS49" s="504"/>
      <c r="AT49" s="502">
        <v>30</v>
      </c>
      <c r="AU49" s="499">
        <v>59</v>
      </c>
      <c r="AV49" s="499">
        <v>59</v>
      </c>
      <c r="AW49" s="499">
        <v>120</v>
      </c>
      <c r="AX49" s="129">
        <v>154</v>
      </c>
      <c r="AY49" s="499">
        <v>21</v>
      </c>
      <c r="AZ49" s="175">
        <v>136</v>
      </c>
      <c r="BA49" s="175">
        <v>136</v>
      </c>
      <c r="BB49" s="175">
        <v>136</v>
      </c>
      <c r="BC49" s="504"/>
      <c r="BD49" s="502">
        <v>30</v>
      </c>
      <c r="BE49" s="499">
        <v>30</v>
      </c>
      <c r="BF49" s="499">
        <v>14</v>
      </c>
      <c r="BG49" s="499">
        <v>30</v>
      </c>
      <c r="BH49" s="499">
        <v>131</v>
      </c>
      <c r="BI49" s="499">
        <v>16</v>
      </c>
      <c r="BJ49" s="175">
        <v>112</v>
      </c>
      <c r="BK49" s="175">
        <v>112</v>
      </c>
      <c r="BL49" s="175">
        <v>112</v>
      </c>
      <c r="BM49" s="504"/>
      <c r="BN49" s="502">
        <v>30</v>
      </c>
      <c r="BO49" s="499">
        <v>30</v>
      </c>
      <c r="BP49" s="499">
        <v>30</v>
      </c>
      <c r="BQ49" s="499">
        <v>58</v>
      </c>
      <c r="BR49" s="175">
        <v>167</v>
      </c>
      <c r="BS49" s="175">
        <v>24</v>
      </c>
      <c r="BT49" s="175">
        <v>133</v>
      </c>
      <c r="BU49" s="175">
        <v>133</v>
      </c>
      <c r="BV49" s="175">
        <v>133</v>
      </c>
      <c r="BW49" s="505"/>
      <c r="BX49" s="502">
        <v>31</v>
      </c>
      <c r="BY49" s="499">
        <v>42</v>
      </c>
      <c r="BZ49" s="499">
        <v>42</v>
      </c>
      <c r="CA49" s="499">
        <v>42</v>
      </c>
      <c r="CB49" s="499">
        <v>109</v>
      </c>
      <c r="CC49" s="499">
        <v>22</v>
      </c>
      <c r="CD49" s="175">
        <v>87</v>
      </c>
      <c r="CE49" s="175">
        <v>87</v>
      </c>
      <c r="CF49" s="175">
        <v>87</v>
      </c>
      <c r="CG49" s="506"/>
      <c r="CH49" s="507">
        <f t="shared" si="0"/>
        <v>291</v>
      </c>
      <c r="CI49" s="508">
        <f t="shared" si="1"/>
        <v>373</v>
      </c>
      <c r="CJ49" s="508">
        <f t="shared" si="2"/>
        <v>336</v>
      </c>
      <c r="CK49" s="508">
        <f t="shared" si="3"/>
        <v>473</v>
      </c>
      <c r="CL49" s="508">
        <f t="shared" si="4"/>
        <v>1023</v>
      </c>
      <c r="CM49" s="508">
        <f t="shared" si="5"/>
        <v>181</v>
      </c>
      <c r="CN49" s="508">
        <f t="shared" si="6"/>
        <v>833</v>
      </c>
      <c r="CO49" s="508">
        <f t="shared" si="7"/>
        <v>820</v>
      </c>
      <c r="CP49" s="508">
        <f t="shared" si="8"/>
        <v>820</v>
      </c>
      <c r="CQ49" s="249"/>
      <c r="CR49" s="264">
        <f t="shared" si="17"/>
        <v>347</v>
      </c>
      <c r="CS49" s="257">
        <f t="shared" si="18"/>
        <v>447</v>
      </c>
    </row>
    <row r="50" spans="1:97" ht="15" customHeight="1" x14ac:dyDescent="0.25">
      <c r="A50" s="9"/>
      <c r="B50" s="495">
        <v>24</v>
      </c>
      <c r="C50" s="496" t="s">
        <v>609</v>
      </c>
      <c r="D50" s="496" t="s">
        <v>35</v>
      </c>
      <c r="E50" s="497" t="s">
        <v>454</v>
      </c>
      <c r="F50" s="498">
        <v>64</v>
      </c>
      <c r="G50" s="499">
        <v>64</v>
      </c>
      <c r="H50" s="499">
        <v>41</v>
      </c>
      <c r="I50" s="499">
        <v>20</v>
      </c>
      <c r="J50" s="499">
        <v>16</v>
      </c>
      <c r="K50" s="499">
        <v>0</v>
      </c>
      <c r="L50" s="500">
        <v>14</v>
      </c>
      <c r="M50" s="500">
        <v>14</v>
      </c>
      <c r="N50" s="500">
        <v>14</v>
      </c>
      <c r="O50" s="501"/>
      <c r="P50" s="502">
        <v>15</v>
      </c>
      <c r="Q50" s="499">
        <v>40</v>
      </c>
      <c r="R50" s="499">
        <v>32</v>
      </c>
      <c r="S50" s="499">
        <v>48</v>
      </c>
      <c r="T50" s="499">
        <v>70</v>
      </c>
      <c r="U50" s="499">
        <v>24</v>
      </c>
      <c r="V50" s="228">
        <v>66</v>
      </c>
      <c r="W50" s="228">
        <v>60</v>
      </c>
      <c r="X50" s="229">
        <v>60</v>
      </c>
      <c r="Y50" s="504"/>
      <c r="Z50" s="502">
        <v>14</v>
      </c>
      <c r="AA50" s="499">
        <v>14</v>
      </c>
      <c r="AB50" s="499">
        <v>14</v>
      </c>
      <c r="AC50" s="499">
        <v>40</v>
      </c>
      <c r="AD50" s="499">
        <v>44</v>
      </c>
      <c r="AE50" s="499">
        <v>13</v>
      </c>
      <c r="AF50" s="175">
        <v>34</v>
      </c>
      <c r="AG50" s="175">
        <v>34</v>
      </c>
      <c r="AH50" s="175">
        <v>34</v>
      </c>
      <c r="AI50" s="504"/>
      <c r="AJ50" s="502">
        <v>15</v>
      </c>
      <c r="AK50" s="499">
        <v>15</v>
      </c>
      <c r="AL50" s="499">
        <v>15</v>
      </c>
      <c r="AM50" s="499">
        <v>0</v>
      </c>
      <c r="AN50" s="499">
        <v>36</v>
      </c>
      <c r="AO50" s="499">
        <v>13</v>
      </c>
      <c r="AP50" s="175">
        <v>25</v>
      </c>
      <c r="AQ50" s="175">
        <v>25</v>
      </c>
      <c r="AR50" s="175">
        <v>25</v>
      </c>
      <c r="AS50" s="504"/>
      <c r="AT50" s="502">
        <v>15</v>
      </c>
      <c r="AU50" s="499">
        <v>20</v>
      </c>
      <c r="AV50" s="499">
        <v>20</v>
      </c>
      <c r="AW50" s="499">
        <v>20</v>
      </c>
      <c r="AX50" s="129">
        <v>12</v>
      </c>
      <c r="AY50" s="499">
        <v>0</v>
      </c>
      <c r="AZ50" s="175">
        <v>12</v>
      </c>
      <c r="BA50" s="175">
        <v>12</v>
      </c>
      <c r="BB50" s="175">
        <v>12</v>
      </c>
      <c r="BC50" s="504"/>
      <c r="BD50" s="502">
        <v>15</v>
      </c>
      <c r="BE50" s="499">
        <v>15</v>
      </c>
      <c r="BF50" s="499">
        <v>4</v>
      </c>
      <c r="BG50" s="499">
        <v>15</v>
      </c>
      <c r="BH50" s="499">
        <v>15</v>
      </c>
      <c r="BI50" s="499">
        <v>4</v>
      </c>
      <c r="BJ50" s="175">
        <v>0</v>
      </c>
      <c r="BK50" s="175">
        <v>0</v>
      </c>
      <c r="BL50" s="175">
        <v>0</v>
      </c>
      <c r="BM50" s="504"/>
      <c r="BN50" s="502">
        <v>15</v>
      </c>
      <c r="BO50" s="499">
        <v>18</v>
      </c>
      <c r="BP50" s="499">
        <v>18</v>
      </c>
      <c r="BQ50" s="499">
        <v>28</v>
      </c>
      <c r="BR50" s="175">
        <v>18</v>
      </c>
      <c r="BS50" s="175">
        <v>0</v>
      </c>
      <c r="BT50" s="175">
        <v>18</v>
      </c>
      <c r="BU50" s="175">
        <v>18</v>
      </c>
      <c r="BV50" s="175">
        <v>18</v>
      </c>
      <c r="BW50" s="505"/>
      <c r="BX50" s="502">
        <v>15</v>
      </c>
      <c r="BY50" s="499">
        <v>15</v>
      </c>
      <c r="BZ50" s="499">
        <v>10</v>
      </c>
      <c r="CA50" s="499">
        <v>15</v>
      </c>
      <c r="CB50" s="499">
        <v>19</v>
      </c>
      <c r="CC50" s="499">
        <v>0</v>
      </c>
      <c r="CD50" s="175">
        <v>18</v>
      </c>
      <c r="CE50" s="175">
        <v>18</v>
      </c>
      <c r="CF50" s="175">
        <v>18</v>
      </c>
      <c r="CG50" s="506"/>
      <c r="CH50" s="507">
        <f t="shared" si="0"/>
        <v>168</v>
      </c>
      <c r="CI50" s="508">
        <f t="shared" si="1"/>
        <v>201</v>
      </c>
      <c r="CJ50" s="508">
        <f t="shared" si="2"/>
        <v>154</v>
      </c>
      <c r="CK50" s="508">
        <f t="shared" si="3"/>
        <v>186</v>
      </c>
      <c r="CL50" s="508">
        <f t="shared" si="4"/>
        <v>230</v>
      </c>
      <c r="CM50" s="508">
        <f t="shared" si="5"/>
        <v>54</v>
      </c>
      <c r="CN50" s="508">
        <f t="shared" si="6"/>
        <v>187</v>
      </c>
      <c r="CO50" s="508">
        <f t="shared" si="7"/>
        <v>181</v>
      </c>
      <c r="CP50" s="508">
        <f t="shared" si="8"/>
        <v>181</v>
      </c>
      <c r="CQ50" s="249"/>
      <c r="CR50" s="264">
        <f t="shared" si="17"/>
        <v>-5</v>
      </c>
      <c r="CS50" s="257">
        <f t="shared" si="18"/>
        <v>-20</v>
      </c>
    </row>
    <row r="51" spans="1:97" ht="15" customHeight="1" x14ac:dyDescent="0.25">
      <c r="A51" s="9"/>
      <c r="B51" s="495">
        <v>24</v>
      </c>
      <c r="C51" s="496" t="s">
        <v>609</v>
      </c>
      <c r="D51" s="496" t="s">
        <v>36</v>
      </c>
      <c r="E51" s="497" t="s">
        <v>455</v>
      </c>
      <c r="F51" s="498">
        <v>43</v>
      </c>
      <c r="G51" s="499">
        <v>43</v>
      </c>
      <c r="H51" s="499">
        <v>35</v>
      </c>
      <c r="I51" s="499">
        <v>20</v>
      </c>
      <c r="J51" s="499">
        <v>16</v>
      </c>
      <c r="K51" s="499">
        <v>0</v>
      </c>
      <c r="L51" s="500">
        <v>14</v>
      </c>
      <c r="M51" s="500">
        <v>14</v>
      </c>
      <c r="N51" s="500">
        <v>14</v>
      </c>
      <c r="O51" s="501"/>
      <c r="P51" s="502">
        <v>11</v>
      </c>
      <c r="Q51" s="499">
        <v>12</v>
      </c>
      <c r="R51" s="499">
        <v>4</v>
      </c>
      <c r="S51" s="499">
        <v>9</v>
      </c>
      <c r="T51" s="499">
        <v>8</v>
      </c>
      <c r="U51" s="499">
        <v>6</v>
      </c>
      <c r="V51" s="226">
        <v>8</v>
      </c>
      <c r="W51" s="226">
        <v>8</v>
      </c>
      <c r="X51" s="227">
        <v>8</v>
      </c>
      <c r="Y51" s="504"/>
      <c r="Z51" s="502">
        <v>9</v>
      </c>
      <c r="AA51" s="499">
        <v>9</v>
      </c>
      <c r="AB51" s="499">
        <v>3</v>
      </c>
      <c r="AC51" s="499">
        <v>8</v>
      </c>
      <c r="AD51" s="499">
        <v>0</v>
      </c>
      <c r="AE51" s="499">
        <v>0</v>
      </c>
      <c r="AF51" s="175">
        <v>0</v>
      </c>
      <c r="AG51" s="175">
        <v>0</v>
      </c>
      <c r="AH51" s="175">
        <v>0</v>
      </c>
      <c r="AI51" s="504"/>
      <c r="AJ51" s="502">
        <v>9</v>
      </c>
      <c r="AK51" s="499">
        <v>9</v>
      </c>
      <c r="AL51" s="499">
        <v>2</v>
      </c>
      <c r="AM51" s="499">
        <v>0</v>
      </c>
      <c r="AN51" s="499">
        <v>0</v>
      </c>
      <c r="AO51" s="499">
        <v>0</v>
      </c>
      <c r="AP51" s="175">
        <v>0</v>
      </c>
      <c r="AQ51" s="175">
        <v>0</v>
      </c>
      <c r="AR51" s="175">
        <v>0</v>
      </c>
      <c r="AS51" s="504"/>
      <c r="AT51" s="502">
        <v>9</v>
      </c>
      <c r="AU51" s="499">
        <v>9</v>
      </c>
      <c r="AV51" s="499">
        <v>4</v>
      </c>
      <c r="AW51" s="499">
        <v>9</v>
      </c>
      <c r="AX51" s="129">
        <v>8</v>
      </c>
      <c r="AY51" s="499">
        <v>0</v>
      </c>
      <c r="AZ51" s="175">
        <v>5</v>
      </c>
      <c r="BA51" s="175">
        <v>5</v>
      </c>
      <c r="BB51" s="175">
        <v>5</v>
      </c>
      <c r="BC51" s="504"/>
      <c r="BD51" s="502">
        <v>17</v>
      </c>
      <c r="BE51" s="499">
        <v>19</v>
      </c>
      <c r="BF51" s="499">
        <v>2</v>
      </c>
      <c r="BG51" s="499">
        <v>19</v>
      </c>
      <c r="BH51" s="499">
        <v>19</v>
      </c>
      <c r="BI51" s="499">
        <v>2</v>
      </c>
      <c r="BJ51" s="175">
        <v>10</v>
      </c>
      <c r="BK51" s="175">
        <v>10</v>
      </c>
      <c r="BL51" s="175">
        <v>10</v>
      </c>
      <c r="BM51" s="504"/>
      <c r="BN51" s="502">
        <v>10</v>
      </c>
      <c r="BO51" s="499">
        <v>15</v>
      </c>
      <c r="BP51" s="499">
        <v>15</v>
      </c>
      <c r="BQ51" s="499">
        <v>16</v>
      </c>
      <c r="BR51" s="175">
        <v>20</v>
      </c>
      <c r="BS51" s="175">
        <v>0</v>
      </c>
      <c r="BT51" s="175">
        <v>20</v>
      </c>
      <c r="BU51" s="175">
        <v>20</v>
      </c>
      <c r="BV51" s="175">
        <v>20</v>
      </c>
      <c r="BW51" s="505"/>
      <c r="BX51" s="502">
        <v>18</v>
      </c>
      <c r="BY51" s="499">
        <v>18</v>
      </c>
      <c r="BZ51" s="499">
        <v>9</v>
      </c>
      <c r="CA51" s="499">
        <v>18</v>
      </c>
      <c r="CB51" s="499">
        <v>10</v>
      </c>
      <c r="CC51" s="499">
        <v>0</v>
      </c>
      <c r="CD51" s="175">
        <v>10</v>
      </c>
      <c r="CE51" s="175">
        <v>10</v>
      </c>
      <c r="CF51" s="175">
        <v>10</v>
      </c>
      <c r="CG51" s="506"/>
      <c r="CH51" s="507">
        <f t="shared" si="0"/>
        <v>126</v>
      </c>
      <c r="CI51" s="508">
        <f t="shared" si="1"/>
        <v>134</v>
      </c>
      <c r="CJ51" s="508">
        <f t="shared" si="2"/>
        <v>74</v>
      </c>
      <c r="CK51" s="508">
        <f t="shared" si="3"/>
        <v>99</v>
      </c>
      <c r="CL51" s="508">
        <f t="shared" si="4"/>
        <v>81</v>
      </c>
      <c r="CM51" s="508">
        <f t="shared" si="5"/>
        <v>8</v>
      </c>
      <c r="CN51" s="508">
        <f t="shared" si="6"/>
        <v>67</v>
      </c>
      <c r="CO51" s="508">
        <f t="shared" si="7"/>
        <v>67</v>
      </c>
      <c r="CP51" s="508">
        <f t="shared" si="8"/>
        <v>67</v>
      </c>
      <c r="CQ51" s="249"/>
      <c r="CR51" s="264">
        <f t="shared" si="17"/>
        <v>-32</v>
      </c>
      <c r="CS51" s="257">
        <f t="shared" si="18"/>
        <v>-67</v>
      </c>
    </row>
    <row r="52" spans="1:97" ht="15" customHeight="1" x14ac:dyDescent="0.25">
      <c r="A52" s="9"/>
      <c r="B52" s="495">
        <v>24</v>
      </c>
      <c r="C52" s="496" t="s">
        <v>609</v>
      </c>
      <c r="D52" s="496" t="s">
        <v>37</v>
      </c>
      <c r="E52" s="497" t="s">
        <v>456</v>
      </c>
      <c r="F52" s="498">
        <v>42</v>
      </c>
      <c r="G52" s="499">
        <v>42</v>
      </c>
      <c r="H52" s="499">
        <v>27</v>
      </c>
      <c r="I52" s="499">
        <v>20</v>
      </c>
      <c r="J52" s="499">
        <v>18</v>
      </c>
      <c r="K52" s="499">
        <v>0</v>
      </c>
      <c r="L52" s="500">
        <v>14</v>
      </c>
      <c r="M52" s="500">
        <v>14</v>
      </c>
      <c r="N52" s="500">
        <v>14</v>
      </c>
      <c r="O52" s="501"/>
      <c r="P52" s="502">
        <v>0</v>
      </c>
      <c r="Q52" s="499">
        <v>12</v>
      </c>
      <c r="R52" s="499">
        <v>4</v>
      </c>
      <c r="S52" s="499">
        <v>9</v>
      </c>
      <c r="T52" s="499">
        <v>8</v>
      </c>
      <c r="U52" s="499">
        <v>6</v>
      </c>
      <c r="V52" s="226">
        <v>8</v>
      </c>
      <c r="W52" s="226">
        <v>8</v>
      </c>
      <c r="X52" s="227">
        <v>8</v>
      </c>
      <c r="Y52" s="504"/>
      <c r="Z52" s="502">
        <v>13</v>
      </c>
      <c r="AA52" s="499">
        <v>13</v>
      </c>
      <c r="AB52" s="499">
        <v>0</v>
      </c>
      <c r="AC52" s="499">
        <v>0</v>
      </c>
      <c r="AD52" s="503"/>
      <c r="AE52" s="503"/>
      <c r="AF52" s="175"/>
      <c r="AG52" s="175"/>
      <c r="AH52" s="175"/>
      <c r="AI52" s="504"/>
      <c r="AJ52" s="502">
        <v>9</v>
      </c>
      <c r="AK52" s="499">
        <v>9</v>
      </c>
      <c r="AL52" s="499">
        <v>0</v>
      </c>
      <c r="AM52" s="499">
        <v>0</v>
      </c>
      <c r="AN52" s="499">
        <v>0</v>
      </c>
      <c r="AO52" s="499">
        <v>0</v>
      </c>
      <c r="AP52" s="175">
        <v>0</v>
      </c>
      <c r="AQ52" s="175">
        <v>0</v>
      </c>
      <c r="AR52" s="175">
        <v>0</v>
      </c>
      <c r="AS52" s="504"/>
      <c r="AT52" s="502">
        <v>8</v>
      </c>
      <c r="AU52" s="499">
        <v>8</v>
      </c>
      <c r="AV52" s="499">
        <v>4</v>
      </c>
      <c r="AW52" s="499">
        <v>8</v>
      </c>
      <c r="AX52" s="129">
        <v>20</v>
      </c>
      <c r="AY52" s="499">
        <v>0</v>
      </c>
      <c r="AZ52" s="175">
        <v>13</v>
      </c>
      <c r="BA52" s="175">
        <v>13</v>
      </c>
      <c r="BB52" s="175">
        <v>13</v>
      </c>
      <c r="BC52" s="504"/>
      <c r="BD52" s="502">
        <v>14</v>
      </c>
      <c r="BE52" s="499">
        <v>16</v>
      </c>
      <c r="BF52" s="499">
        <v>2</v>
      </c>
      <c r="BG52" s="499">
        <v>16</v>
      </c>
      <c r="BH52" s="499">
        <v>16</v>
      </c>
      <c r="BI52" s="499">
        <v>2</v>
      </c>
      <c r="BJ52" s="175">
        <v>0</v>
      </c>
      <c r="BK52" s="175">
        <v>0</v>
      </c>
      <c r="BL52" s="175">
        <v>0</v>
      </c>
      <c r="BM52" s="504"/>
      <c r="BN52" s="502">
        <v>8</v>
      </c>
      <c r="BO52" s="499">
        <v>15</v>
      </c>
      <c r="BP52" s="499">
        <v>15</v>
      </c>
      <c r="BQ52" s="499">
        <v>16</v>
      </c>
      <c r="BR52" s="175">
        <v>20</v>
      </c>
      <c r="BS52" s="175">
        <v>0</v>
      </c>
      <c r="BT52" s="175">
        <v>10</v>
      </c>
      <c r="BU52" s="175">
        <v>10</v>
      </c>
      <c r="BV52" s="175">
        <v>10</v>
      </c>
      <c r="BW52" s="505"/>
      <c r="BX52" s="502">
        <v>16</v>
      </c>
      <c r="BY52" s="499">
        <v>16</v>
      </c>
      <c r="BZ52" s="499">
        <v>6</v>
      </c>
      <c r="CA52" s="499">
        <v>16</v>
      </c>
      <c r="CB52" s="499">
        <v>10</v>
      </c>
      <c r="CC52" s="499">
        <v>0</v>
      </c>
      <c r="CD52" s="175">
        <v>10</v>
      </c>
      <c r="CE52" s="175">
        <v>10</v>
      </c>
      <c r="CF52" s="175">
        <v>10</v>
      </c>
      <c r="CG52" s="506"/>
      <c r="CH52" s="507">
        <f t="shared" si="0"/>
        <v>110</v>
      </c>
      <c r="CI52" s="508">
        <f t="shared" si="1"/>
        <v>131</v>
      </c>
      <c r="CJ52" s="508">
        <f t="shared" si="2"/>
        <v>58</v>
      </c>
      <c r="CK52" s="508">
        <f t="shared" si="3"/>
        <v>85</v>
      </c>
      <c r="CL52" s="508">
        <f t="shared" si="4"/>
        <v>92</v>
      </c>
      <c r="CM52" s="508">
        <f t="shared" si="5"/>
        <v>8</v>
      </c>
      <c r="CN52" s="508">
        <f t="shared" si="6"/>
        <v>55</v>
      </c>
      <c r="CO52" s="508">
        <f t="shared" si="7"/>
        <v>55</v>
      </c>
      <c r="CP52" s="508">
        <f t="shared" si="8"/>
        <v>55</v>
      </c>
      <c r="CQ52" s="249"/>
      <c r="CR52" s="264">
        <f t="shared" si="17"/>
        <v>-30</v>
      </c>
      <c r="CS52" s="257">
        <f t="shared" si="18"/>
        <v>-76</v>
      </c>
    </row>
    <row r="53" spans="1:97" ht="15" customHeight="1" x14ac:dyDescent="0.25">
      <c r="A53" s="9"/>
      <c r="B53" s="480">
        <v>24</v>
      </c>
      <c r="C53" s="481" t="s">
        <v>609</v>
      </c>
      <c r="D53" s="481" t="s">
        <v>38</v>
      </c>
      <c r="E53" s="482" t="s">
        <v>457</v>
      </c>
      <c r="F53" s="483">
        <v>0</v>
      </c>
      <c r="G53" s="484">
        <v>0</v>
      </c>
      <c r="H53" s="484">
        <v>0</v>
      </c>
      <c r="I53" s="484">
        <v>0</v>
      </c>
      <c r="J53" s="484">
        <v>0</v>
      </c>
      <c r="K53" s="484">
        <v>0</v>
      </c>
      <c r="L53" s="485" t="s">
        <v>929</v>
      </c>
      <c r="M53" s="485" t="s">
        <v>929</v>
      </c>
      <c r="N53" s="485" t="s">
        <v>929</v>
      </c>
      <c r="O53" s="486"/>
      <c r="P53" s="487">
        <v>12</v>
      </c>
      <c r="Q53" s="484">
        <v>12</v>
      </c>
      <c r="R53" s="484">
        <v>0</v>
      </c>
      <c r="S53" s="484">
        <v>0</v>
      </c>
      <c r="T53" s="488"/>
      <c r="U53" s="488"/>
      <c r="V53" s="239"/>
      <c r="W53" s="243"/>
      <c r="X53" s="244"/>
      <c r="Y53" s="489"/>
      <c r="Z53" s="487">
        <v>0</v>
      </c>
      <c r="AA53" s="484">
        <v>0</v>
      </c>
      <c r="AB53" s="484">
        <v>0</v>
      </c>
      <c r="AC53" s="484">
        <v>0</v>
      </c>
      <c r="AD53" s="488"/>
      <c r="AE53" s="488"/>
      <c r="AF53" s="146"/>
      <c r="AG53" s="146"/>
      <c r="AH53" s="146"/>
      <c r="AI53" s="489"/>
      <c r="AJ53" s="487">
        <v>18</v>
      </c>
      <c r="AK53" s="484">
        <v>18</v>
      </c>
      <c r="AL53" s="484">
        <v>18</v>
      </c>
      <c r="AM53" s="484">
        <v>17</v>
      </c>
      <c r="AN53" s="484">
        <v>18</v>
      </c>
      <c r="AO53" s="484">
        <v>18</v>
      </c>
      <c r="AP53" s="146">
        <v>18</v>
      </c>
      <c r="AQ53" s="146">
        <v>18</v>
      </c>
      <c r="AR53" s="146">
        <v>18</v>
      </c>
      <c r="AS53" s="489"/>
      <c r="AT53" s="487">
        <v>12</v>
      </c>
      <c r="AU53" s="484">
        <v>12</v>
      </c>
      <c r="AV53" s="484">
        <v>12</v>
      </c>
      <c r="AW53" s="484">
        <v>12</v>
      </c>
      <c r="AX53" s="127">
        <v>18</v>
      </c>
      <c r="AY53" s="484">
        <v>12</v>
      </c>
      <c r="AZ53" s="146">
        <v>18</v>
      </c>
      <c r="BA53" s="146">
        <v>18</v>
      </c>
      <c r="BB53" s="146">
        <v>18</v>
      </c>
      <c r="BC53" s="489"/>
      <c r="BD53" s="487">
        <v>0</v>
      </c>
      <c r="BE53" s="484">
        <v>0</v>
      </c>
      <c r="BF53" s="484">
        <v>0</v>
      </c>
      <c r="BG53" s="484">
        <v>0</v>
      </c>
      <c r="BH53" s="484">
        <v>0</v>
      </c>
      <c r="BI53" s="484">
        <v>0</v>
      </c>
      <c r="BJ53" s="146">
        <v>0</v>
      </c>
      <c r="BK53" s="146">
        <v>0</v>
      </c>
      <c r="BL53" s="146">
        <v>0</v>
      </c>
      <c r="BM53" s="489"/>
      <c r="BN53" s="487">
        <v>0</v>
      </c>
      <c r="BO53" s="484">
        <v>0</v>
      </c>
      <c r="BP53" s="484">
        <v>0</v>
      </c>
      <c r="BQ53" s="484">
        <v>0</v>
      </c>
      <c r="BR53" s="146">
        <v>0</v>
      </c>
      <c r="BS53" s="146">
        <v>0</v>
      </c>
      <c r="BT53" s="146">
        <v>0</v>
      </c>
      <c r="BU53" s="146">
        <v>0</v>
      </c>
      <c r="BV53" s="146">
        <v>0</v>
      </c>
      <c r="BW53" s="490"/>
      <c r="BX53" s="487">
        <v>0</v>
      </c>
      <c r="BY53" s="484">
        <v>0</v>
      </c>
      <c r="BZ53" s="484">
        <v>0</v>
      </c>
      <c r="CA53" s="484">
        <v>0</v>
      </c>
      <c r="CB53" s="484">
        <v>0</v>
      </c>
      <c r="CC53" s="484">
        <v>0</v>
      </c>
      <c r="CD53" s="146">
        <v>0</v>
      </c>
      <c r="CE53" s="146">
        <v>0</v>
      </c>
      <c r="CF53" s="146">
        <v>0</v>
      </c>
      <c r="CG53" s="491"/>
      <c r="CH53" s="492">
        <f t="shared" si="0"/>
        <v>42</v>
      </c>
      <c r="CI53" s="493">
        <f t="shared" si="1"/>
        <v>42</v>
      </c>
      <c r="CJ53" s="493">
        <f t="shared" si="2"/>
        <v>30</v>
      </c>
      <c r="CK53" s="493">
        <f t="shared" si="3"/>
        <v>29</v>
      </c>
      <c r="CL53" s="493">
        <f t="shared" si="4"/>
        <v>36</v>
      </c>
      <c r="CM53" s="493">
        <f t="shared" si="5"/>
        <v>30</v>
      </c>
      <c r="CN53" s="493">
        <f t="shared" si="6"/>
        <v>36</v>
      </c>
      <c r="CO53" s="493">
        <f t="shared" si="7"/>
        <v>36</v>
      </c>
      <c r="CP53" s="493">
        <f t="shared" si="8"/>
        <v>36</v>
      </c>
      <c r="CQ53"/>
      <c r="CR53" s="255">
        <f t="shared" si="17"/>
        <v>7</v>
      </c>
      <c r="CS53" s="256">
        <f t="shared" si="18"/>
        <v>-6</v>
      </c>
    </row>
    <row r="54" spans="1:97" ht="15" customHeight="1" x14ac:dyDescent="0.25">
      <c r="A54" s="9"/>
      <c r="B54" s="480">
        <v>24</v>
      </c>
      <c r="C54" s="481" t="s">
        <v>609</v>
      </c>
      <c r="D54" s="481" t="s">
        <v>39</v>
      </c>
      <c r="E54" s="482" t="s">
        <v>458</v>
      </c>
      <c r="F54" s="483">
        <v>42</v>
      </c>
      <c r="G54" s="484">
        <v>42</v>
      </c>
      <c r="H54" s="484">
        <v>50</v>
      </c>
      <c r="I54" s="484">
        <v>50</v>
      </c>
      <c r="J54" s="484">
        <v>50</v>
      </c>
      <c r="K54" s="484">
        <v>0</v>
      </c>
      <c r="L54" s="485">
        <v>48</v>
      </c>
      <c r="M54" s="485">
        <v>48</v>
      </c>
      <c r="N54" s="485">
        <v>48</v>
      </c>
      <c r="O54" s="486"/>
      <c r="P54" s="487">
        <v>23</v>
      </c>
      <c r="Q54" s="484">
        <v>23</v>
      </c>
      <c r="R54" s="484">
        <v>9</v>
      </c>
      <c r="S54" s="484">
        <v>30</v>
      </c>
      <c r="T54" s="484">
        <v>30</v>
      </c>
      <c r="U54" s="484">
        <v>10</v>
      </c>
      <c r="V54" s="233">
        <v>30</v>
      </c>
      <c r="W54" s="234">
        <v>30</v>
      </c>
      <c r="X54" s="235">
        <v>30</v>
      </c>
      <c r="Y54" s="489"/>
      <c r="Z54" s="487">
        <v>25</v>
      </c>
      <c r="AA54" s="484">
        <v>25</v>
      </c>
      <c r="AB54" s="484">
        <v>0</v>
      </c>
      <c r="AC54" s="484">
        <v>0</v>
      </c>
      <c r="AD54" s="488"/>
      <c r="AE54" s="488"/>
      <c r="AF54" s="146"/>
      <c r="AG54" s="146"/>
      <c r="AH54" s="146"/>
      <c r="AI54" s="489"/>
      <c r="AJ54" s="487">
        <v>25</v>
      </c>
      <c r="AK54" s="484">
        <v>25</v>
      </c>
      <c r="AL54" s="484">
        <v>6</v>
      </c>
      <c r="AM54" s="484">
        <v>20</v>
      </c>
      <c r="AN54" s="484">
        <v>20</v>
      </c>
      <c r="AO54" s="484">
        <v>7</v>
      </c>
      <c r="AP54" s="146">
        <v>17</v>
      </c>
      <c r="AQ54" s="146">
        <v>17</v>
      </c>
      <c r="AR54" s="146">
        <v>17</v>
      </c>
      <c r="AS54" s="489"/>
      <c r="AT54" s="487">
        <v>25</v>
      </c>
      <c r="AU54" s="484">
        <v>25</v>
      </c>
      <c r="AV54" s="484">
        <v>3</v>
      </c>
      <c r="AW54" s="484">
        <v>20</v>
      </c>
      <c r="AX54" s="132">
        <v>40</v>
      </c>
      <c r="AY54" s="484">
        <v>16</v>
      </c>
      <c r="AZ54" s="510">
        <v>41</v>
      </c>
      <c r="BA54" s="510">
        <v>41</v>
      </c>
      <c r="BB54" s="510">
        <v>41</v>
      </c>
      <c r="BC54" s="489"/>
      <c r="BD54" s="487">
        <v>15</v>
      </c>
      <c r="BE54" s="484">
        <v>20</v>
      </c>
      <c r="BF54" s="484">
        <v>6</v>
      </c>
      <c r="BG54" s="484">
        <v>20</v>
      </c>
      <c r="BH54" s="484">
        <v>24</v>
      </c>
      <c r="BI54" s="484">
        <v>6</v>
      </c>
      <c r="BJ54" s="146">
        <v>24</v>
      </c>
      <c r="BK54" s="146">
        <v>24</v>
      </c>
      <c r="BL54" s="146">
        <v>24</v>
      </c>
      <c r="BM54" s="489"/>
      <c r="BN54" s="487">
        <v>15</v>
      </c>
      <c r="BO54" s="484">
        <v>12</v>
      </c>
      <c r="BP54" s="484">
        <v>6</v>
      </c>
      <c r="BQ54" s="484">
        <v>0</v>
      </c>
      <c r="BR54" s="146">
        <v>0</v>
      </c>
      <c r="BS54" s="146">
        <v>0</v>
      </c>
      <c r="BT54" s="146">
        <v>0</v>
      </c>
      <c r="BU54" s="146">
        <v>0</v>
      </c>
      <c r="BV54" s="146">
        <v>0</v>
      </c>
      <c r="BW54" s="490"/>
      <c r="BX54" s="487">
        <v>32</v>
      </c>
      <c r="BY54" s="484">
        <v>27</v>
      </c>
      <c r="BZ54" s="484">
        <v>9</v>
      </c>
      <c r="CA54" s="484">
        <v>27</v>
      </c>
      <c r="CB54" s="484">
        <v>60</v>
      </c>
      <c r="CC54" s="484">
        <v>0</v>
      </c>
      <c r="CD54" s="146">
        <v>45</v>
      </c>
      <c r="CE54" s="146">
        <v>45</v>
      </c>
      <c r="CF54" s="146">
        <v>45</v>
      </c>
      <c r="CG54" s="491"/>
      <c r="CH54" s="492">
        <f t="shared" si="0"/>
        <v>202</v>
      </c>
      <c r="CI54" s="493">
        <f t="shared" si="1"/>
        <v>199</v>
      </c>
      <c r="CJ54" s="493">
        <f t="shared" si="2"/>
        <v>89</v>
      </c>
      <c r="CK54" s="493">
        <f t="shared" si="3"/>
        <v>167</v>
      </c>
      <c r="CL54" s="493">
        <f t="shared" si="4"/>
        <v>224</v>
      </c>
      <c r="CM54" s="493">
        <f t="shared" si="5"/>
        <v>39</v>
      </c>
      <c r="CN54" s="493">
        <f t="shared" si="6"/>
        <v>205</v>
      </c>
      <c r="CO54" s="493">
        <f t="shared" si="7"/>
        <v>205</v>
      </c>
      <c r="CP54" s="493">
        <f t="shared" si="8"/>
        <v>205</v>
      </c>
      <c r="CQ54"/>
      <c r="CR54" s="255">
        <f t="shared" si="17"/>
        <v>38</v>
      </c>
      <c r="CS54" s="256">
        <f t="shared" si="18"/>
        <v>6</v>
      </c>
    </row>
    <row r="55" spans="1:97" ht="15" customHeight="1" x14ac:dyDescent="0.25">
      <c r="A55" s="9"/>
      <c r="B55" s="480">
        <v>24</v>
      </c>
      <c r="C55" s="481" t="s">
        <v>609</v>
      </c>
      <c r="D55" s="481" t="s">
        <v>40</v>
      </c>
      <c r="E55" s="482" t="s">
        <v>459</v>
      </c>
      <c r="F55" s="483">
        <v>0</v>
      </c>
      <c r="G55" s="484">
        <v>0</v>
      </c>
      <c r="H55" s="484">
        <v>0</v>
      </c>
      <c r="I55" s="484">
        <v>0</v>
      </c>
      <c r="J55" s="484">
        <v>0</v>
      </c>
      <c r="K55" s="484">
        <v>0</v>
      </c>
      <c r="L55" s="485" t="s">
        <v>929</v>
      </c>
      <c r="M55" s="485" t="s">
        <v>929</v>
      </c>
      <c r="N55" s="485" t="s">
        <v>929</v>
      </c>
      <c r="O55" s="486"/>
      <c r="P55" s="487">
        <v>0</v>
      </c>
      <c r="Q55" s="484">
        <v>0</v>
      </c>
      <c r="R55" s="484">
        <v>0</v>
      </c>
      <c r="S55" s="484">
        <v>0</v>
      </c>
      <c r="T55" s="488"/>
      <c r="U55" s="488"/>
      <c r="V55" s="233"/>
      <c r="W55" s="234"/>
      <c r="X55" s="235"/>
      <c r="Y55" s="489"/>
      <c r="Z55" s="487">
        <v>0</v>
      </c>
      <c r="AA55" s="484">
        <v>0</v>
      </c>
      <c r="AB55" s="484">
        <v>0</v>
      </c>
      <c r="AC55" s="484">
        <v>0</v>
      </c>
      <c r="AD55" s="488"/>
      <c r="AE55" s="488"/>
      <c r="AF55" s="146"/>
      <c r="AG55" s="146"/>
      <c r="AH55" s="146"/>
      <c r="AI55" s="489"/>
      <c r="AJ55" s="487">
        <v>0</v>
      </c>
      <c r="AK55" s="484">
        <v>0</v>
      </c>
      <c r="AL55" s="484">
        <v>0</v>
      </c>
      <c r="AM55" s="484">
        <v>0</v>
      </c>
      <c r="AN55" s="484">
        <v>0</v>
      </c>
      <c r="AO55" s="484">
        <v>0</v>
      </c>
      <c r="AP55" s="146">
        <v>0</v>
      </c>
      <c r="AQ55" s="146">
        <v>0</v>
      </c>
      <c r="AR55" s="146">
        <v>0</v>
      </c>
      <c r="AS55" s="489"/>
      <c r="AT55" s="487">
        <v>0</v>
      </c>
      <c r="AU55" s="484">
        <v>0</v>
      </c>
      <c r="AV55" s="484">
        <v>0</v>
      </c>
      <c r="AW55" s="484">
        <v>0</v>
      </c>
      <c r="AX55" s="127"/>
      <c r="AY55" s="488"/>
      <c r="AZ55" s="146"/>
      <c r="BA55" s="146"/>
      <c r="BB55" s="146"/>
      <c r="BC55" s="489"/>
      <c r="BD55" s="487">
        <v>0</v>
      </c>
      <c r="BE55" s="484">
        <v>0</v>
      </c>
      <c r="BF55" s="484">
        <v>0</v>
      </c>
      <c r="BG55" s="484">
        <v>0</v>
      </c>
      <c r="BH55" s="484">
        <v>0</v>
      </c>
      <c r="BI55" s="484">
        <v>0</v>
      </c>
      <c r="BJ55" s="146">
        <v>0</v>
      </c>
      <c r="BK55" s="146">
        <v>0</v>
      </c>
      <c r="BL55" s="146">
        <v>0</v>
      </c>
      <c r="BM55" s="489"/>
      <c r="BN55" s="487">
        <v>0</v>
      </c>
      <c r="BO55" s="484">
        <v>0</v>
      </c>
      <c r="BP55" s="484">
        <v>0</v>
      </c>
      <c r="BQ55" s="484">
        <v>0</v>
      </c>
      <c r="BR55" s="146">
        <v>0</v>
      </c>
      <c r="BS55" s="146">
        <v>0</v>
      </c>
      <c r="BT55" s="146">
        <v>0</v>
      </c>
      <c r="BU55" s="146">
        <v>0</v>
      </c>
      <c r="BV55" s="146">
        <v>0</v>
      </c>
      <c r="BW55" s="490"/>
      <c r="BX55" s="487">
        <v>0</v>
      </c>
      <c r="BY55" s="484">
        <v>0</v>
      </c>
      <c r="BZ55" s="484">
        <v>0</v>
      </c>
      <c r="CA55" s="484">
        <v>0</v>
      </c>
      <c r="CB55" s="484">
        <v>0</v>
      </c>
      <c r="CC55" s="484">
        <v>0</v>
      </c>
      <c r="CD55" s="146">
        <v>0</v>
      </c>
      <c r="CE55" s="146">
        <v>0</v>
      </c>
      <c r="CF55" s="146">
        <v>0</v>
      </c>
      <c r="CG55" s="491"/>
      <c r="CH55" s="492">
        <f t="shared" si="0"/>
        <v>0</v>
      </c>
      <c r="CI55" s="493">
        <f t="shared" si="1"/>
        <v>0</v>
      </c>
      <c r="CJ55" s="493">
        <f t="shared" si="2"/>
        <v>0</v>
      </c>
      <c r="CK55" s="493">
        <f t="shared" si="3"/>
        <v>0</v>
      </c>
      <c r="CL55" s="493">
        <f t="shared" si="4"/>
        <v>0</v>
      </c>
      <c r="CM55" s="493">
        <f t="shared" si="5"/>
        <v>0</v>
      </c>
      <c r="CN55" s="493">
        <f t="shared" si="6"/>
        <v>0</v>
      </c>
      <c r="CO55" s="493">
        <f t="shared" si="7"/>
        <v>0</v>
      </c>
      <c r="CP55" s="493">
        <f t="shared" si="8"/>
        <v>0</v>
      </c>
      <c r="CQ55"/>
      <c r="CR55" s="255">
        <f t="shared" si="17"/>
        <v>0</v>
      </c>
      <c r="CS55" s="256">
        <f t="shared" si="18"/>
        <v>0</v>
      </c>
    </row>
    <row r="56" spans="1:97" ht="15" customHeight="1" x14ac:dyDescent="0.25">
      <c r="B56" s="474">
        <v>25</v>
      </c>
      <c r="C56" s="475" t="s">
        <v>460</v>
      </c>
      <c r="D56" s="475" t="s">
        <v>609</v>
      </c>
      <c r="E56" s="476" t="s">
        <v>609</v>
      </c>
      <c r="F56" s="467">
        <f t="shared" ref="F56" si="44">SUM(F57:F62)</f>
        <v>399</v>
      </c>
      <c r="G56" s="468">
        <f t="shared" ref="G56:K56" si="45">SUM(G57:G62)</f>
        <v>399</v>
      </c>
      <c r="H56" s="468">
        <f t="shared" si="45"/>
        <v>0</v>
      </c>
      <c r="I56" s="468">
        <f t="shared" si="45"/>
        <v>235</v>
      </c>
      <c r="J56" s="468">
        <f t="shared" si="45"/>
        <v>295</v>
      </c>
      <c r="K56" s="468">
        <f t="shared" si="45"/>
        <v>0</v>
      </c>
      <c r="L56" s="465">
        <v>293</v>
      </c>
      <c r="M56" s="465">
        <v>293</v>
      </c>
      <c r="N56" s="465">
        <v>293</v>
      </c>
      <c r="O56" s="477"/>
      <c r="P56" s="467">
        <f t="shared" ref="P56:U56" si="46">SUM(P57:P62)</f>
        <v>106</v>
      </c>
      <c r="Q56" s="468">
        <f t="shared" si="46"/>
        <v>106</v>
      </c>
      <c r="R56" s="468">
        <f t="shared" si="46"/>
        <v>0</v>
      </c>
      <c r="S56" s="468">
        <f t="shared" si="46"/>
        <v>128</v>
      </c>
      <c r="T56" s="468">
        <f t="shared" si="46"/>
        <v>104</v>
      </c>
      <c r="U56" s="468">
        <f t="shared" si="46"/>
        <v>0</v>
      </c>
      <c r="V56" s="174">
        <v>104</v>
      </c>
      <c r="W56" s="221">
        <v>104</v>
      </c>
      <c r="X56" s="222">
        <v>104</v>
      </c>
      <c r="Y56" s="469"/>
      <c r="Z56" s="467">
        <f t="shared" ref="Z56:AE56" si="47">SUM(Z57:Z62)</f>
        <v>157</v>
      </c>
      <c r="AA56" s="468">
        <f t="shared" si="47"/>
        <v>157</v>
      </c>
      <c r="AB56" s="468">
        <f t="shared" si="47"/>
        <v>3</v>
      </c>
      <c r="AC56" s="468">
        <f t="shared" si="47"/>
        <v>157</v>
      </c>
      <c r="AD56" s="468">
        <f t="shared" si="47"/>
        <v>151</v>
      </c>
      <c r="AE56" s="468">
        <f t="shared" si="47"/>
        <v>19</v>
      </c>
      <c r="AF56" s="147">
        <v>156</v>
      </c>
      <c r="AG56" s="147">
        <v>156</v>
      </c>
      <c r="AH56" s="147">
        <v>156</v>
      </c>
      <c r="AI56" s="469"/>
      <c r="AJ56" s="467">
        <f t="shared" ref="AJ56:AO56" si="48">SUM(AJ57:AJ62)</f>
        <v>117</v>
      </c>
      <c r="AK56" s="468">
        <f t="shared" si="48"/>
        <v>117</v>
      </c>
      <c r="AL56" s="468">
        <f t="shared" si="48"/>
        <v>0</v>
      </c>
      <c r="AM56" s="468">
        <f t="shared" si="48"/>
        <v>55</v>
      </c>
      <c r="AN56" s="468">
        <f t="shared" si="48"/>
        <v>68</v>
      </c>
      <c r="AO56" s="468">
        <f t="shared" si="48"/>
        <v>0</v>
      </c>
      <c r="AP56" s="147">
        <v>68</v>
      </c>
      <c r="AQ56" s="147">
        <v>68</v>
      </c>
      <c r="AR56" s="147">
        <v>68</v>
      </c>
      <c r="AS56" s="469"/>
      <c r="AT56" s="467">
        <f t="shared" ref="AT56:AY56" si="49">SUM(AT57:AT62)</f>
        <v>283</v>
      </c>
      <c r="AU56" s="468">
        <f t="shared" si="49"/>
        <v>283</v>
      </c>
      <c r="AV56" s="468">
        <f t="shared" si="49"/>
        <v>3</v>
      </c>
      <c r="AW56" s="468">
        <f t="shared" si="49"/>
        <v>249</v>
      </c>
      <c r="AX56" s="128">
        <v>302</v>
      </c>
      <c r="AY56" s="468">
        <f t="shared" si="49"/>
        <v>0</v>
      </c>
      <c r="AZ56" s="147">
        <v>240</v>
      </c>
      <c r="BA56" s="147">
        <v>240</v>
      </c>
      <c r="BB56" s="147">
        <v>240</v>
      </c>
      <c r="BC56" s="469"/>
      <c r="BD56" s="511">
        <f t="shared" ref="BD56:BI56" si="50">SUM(BD57:BD62)</f>
        <v>210</v>
      </c>
      <c r="BE56" s="468">
        <f t="shared" si="50"/>
        <v>210</v>
      </c>
      <c r="BF56" s="468">
        <f t="shared" si="50"/>
        <v>22</v>
      </c>
      <c r="BG56" s="468">
        <f t="shared" si="50"/>
        <v>210</v>
      </c>
      <c r="BH56" s="468">
        <f t="shared" si="50"/>
        <v>174</v>
      </c>
      <c r="BI56" s="468">
        <f t="shared" si="50"/>
        <v>54</v>
      </c>
      <c r="BJ56" s="147">
        <v>167</v>
      </c>
      <c r="BK56" s="147">
        <v>167</v>
      </c>
      <c r="BL56" s="147">
        <v>167</v>
      </c>
      <c r="BM56" s="469"/>
      <c r="BN56" s="467">
        <f t="shared" ref="BN56:BQ56" si="51">SUM(BN57:BN62)</f>
        <v>224</v>
      </c>
      <c r="BO56" s="468">
        <f t="shared" si="51"/>
        <v>224</v>
      </c>
      <c r="BP56" s="468">
        <f t="shared" si="51"/>
        <v>0</v>
      </c>
      <c r="BQ56" s="468">
        <f t="shared" si="51"/>
        <v>224</v>
      </c>
      <c r="BR56" s="147">
        <v>282</v>
      </c>
      <c r="BS56" s="147">
        <v>0</v>
      </c>
      <c r="BT56" s="147">
        <v>208</v>
      </c>
      <c r="BU56" s="147">
        <v>208</v>
      </c>
      <c r="BV56" s="147">
        <v>208</v>
      </c>
      <c r="BW56" s="470"/>
      <c r="BX56" s="467">
        <f t="shared" ref="BX56:CC56" si="52">SUM(BX57:BX62)</f>
        <v>502</v>
      </c>
      <c r="BY56" s="468">
        <f t="shared" si="52"/>
        <v>502</v>
      </c>
      <c r="BZ56" s="468">
        <f t="shared" si="52"/>
        <v>0</v>
      </c>
      <c r="CA56" s="468">
        <f t="shared" si="52"/>
        <v>444</v>
      </c>
      <c r="CB56" s="468">
        <f t="shared" si="52"/>
        <v>473</v>
      </c>
      <c r="CC56" s="468">
        <f t="shared" si="52"/>
        <v>0</v>
      </c>
      <c r="CD56" s="147">
        <v>414</v>
      </c>
      <c r="CE56" s="147">
        <v>422</v>
      </c>
      <c r="CF56" s="147">
        <v>422</v>
      </c>
      <c r="CG56" s="471"/>
      <c r="CH56" s="478">
        <f t="shared" si="0"/>
        <v>1998</v>
      </c>
      <c r="CI56" s="479">
        <f t="shared" si="1"/>
        <v>1998</v>
      </c>
      <c r="CJ56" s="479">
        <f t="shared" si="2"/>
        <v>28</v>
      </c>
      <c r="CK56" s="479">
        <f t="shared" si="3"/>
        <v>1702</v>
      </c>
      <c r="CL56" s="479">
        <f t="shared" si="4"/>
        <v>1849</v>
      </c>
      <c r="CM56" s="479">
        <f t="shared" si="5"/>
        <v>73</v>
      </c>
      <c r="CN56" s="479">
        <f t="shared" si="6"/>
        <v>1650</v>
      </c>
      <c r="CO56" s="479">
        <f t="shared" si="7"/>
        <v>1658</v>
      </c>
      <c r="CP56" s="479">
        <f t="shared" si="8"/>
        <v>1658</v>
      </c>
      <c r="CR56" s="253">
        <f t="shared" si="17"/>
        <v>-44</v>
      </c>
      <c r="CS56" s="254">
        <f t="shared" si="18"/>
        <v>-340</v>
      </c>
    </row>
    <row r="57" spans="1:97" ht="15" customHeight="1" x14ac:dyDescent="0.25">
      <c r="A57" s="9"/>
      <c r="B57" s="480">
        <v>25</v>
      </c>
      <c r="C57" s="481" t="s">
        <v>609</v>
      </c>
      <c r="D57" s="481" t="s">
        <v>41</v>
      </c>
      <c r="E57" s="482" t="s">
        <v>461</v>
      </c>
      <c r="F57" s="483">
        <v>30</v>
      </c>
      <c r="G57" s="484">
        <v>30</v>
      </c>
      <c r="H57" s="484">
        <v>0</v>
      </c>
      <c r="I57" s="484">
        <v>0</v>
      </c>
      <c r="J57" s="484">
        <v>60</v>
      </c>
      <c r="K57" s="484">
        <v>0</v>
      </c>
      <c r="L57" s="233">
        <v>60</v>
      </c>
      <c r="M57" s="233">
        <v>60</v>
      </c>
      <c r="N57" s="233">
        <v>60</v>
      </c>
      <c r="O57" s="486"/>
      <c r="P57" s="487">
        <v>0</v>
      </c>
      <c r="Q57" s="484">
        <v>0</v>
      </c>
      <c r="R57" s="484">
        <v>0</v>
      </c>
      <c r="S57" s="484">
        <v>0</v>
      </c>
      <c r="T57" s="488"/>
      <c r="U57" s="488"/>
      <c r="V57" s="239"/>
      <c r="W57" s="243"/>
      <c r="X57" s="244"/>
      <c r="Y57" s="489"/>
      <c r="Z57" s="487">
        <v>0</v>
      </c>
      <c r="AA57" s="484">
        <v>0</v>
      </c>
      <c r="AB57" s="484">
        <v>0</v>
      </c>
      <c r="AC57" s="484">
        <v>0</v>
      </c>
      <c r="AD57" s="488"/>
      <c r="AE57" s="488"/>
      <c r="AF57" s="146"/>
      <c r="AG57" s="146"/>
      <c r="AH57" s="146"/>
      <c r="AI57" s="489"/>
      <c r="AJ57" s="487">
        <v>0</v>
      </c>
      <c r="AK57" s="484">
        <v>0</v>
      </c>
      <c r="AL57" s="484">
        <v>0</v>
      </c>
      <c r="AM57" s="484">
        <v>0</v>
      </c>
      <c r="AN57" s="484">
        <v>0</v>
      </c>
      <c r="AO57" s="484">
        <v>0</v>
      </c>
      <c r="AP57" s="146">
        <v>0</v>
      </c>
      <c r="AQ57" s="146">
        <v>0</v>
      </c>
      <c r="AR57" s="146">
        <v>0</v>
      </c>
      <c r="AS57" s="489"/>
      <c r="AT57" s="487">
        <v>26</v>
      </c>
      <c r="AU57" s="484">
        <v>26</v>
      </c>
      <c r="AV57" s="484">
        <v>0</v>
      </c>
      <c r="AW57" s="484">
        <v>24</v>
      </c>
      <c r="AX57" s="127">
        <v>30</v>
      </c>
      <c r="AY57" s="484">
        <v>0</v>
      </c>
      <c r="AZ57" s="146">
        <v>26</v>
      </c>
      <c r="BA57" s="146">
        <v>26</v>
      </c>
      <c r="BB57" s="146">
        <v>26</v>
      </c>
      <c r="BC57" s="489"/>
      <c r="BD57" s="487">
        <v>30</v>
      </c>
      <c r="BE57" s="484">
        <v>30</v>
      </c>
      <c r="BF57" s="484">
        <v>0</v>
      </c>
      <c r="BG57" s="484">
        <v>30</v>
      </c>
      <c r="BH57" s="484">
        <v>30</v>
      </c>
      <c r="BI57" s="484">
        <v>0</v>
      </c>
      <c r="BJ57" s="177">
        <v>25</v>
      </c>
      <c r="BK57" s="177">
        <v>25</v>
      </c>
      <c r="BL57" s="177">
        <v>25</v>
      </c>
      <c r="BM57" s="489"/>
      <c r="BN57" s="487">
        <v>45</v>
      </c>
      <c r="BO57" s="484">
        <v>45</v>
      </c>
      <c r="BP57" s="484">
        <v>0</v>
      </c>
      <c r="BQ57" s="484">
        <v>45</v>
      </c>
      <c r="BR57" s="146">
        <v>45</v>
      </c>
      <c r="BS57" s="146">
        <v>0</v>
      </c>
      <c r="BT57" s="146">
        <v>30</v>
      </c>
      <c r="BU57" s="146">
        <v>30</v>
      </c>
      <c r="BV57" s="146">
        <v>30</v>
      </c>
      <c r="BW57" s="490"/>
      <c r="BX57" s="487">
        <v>50</v>
      </c>
      <c r="BY57" s="484">
        <v>50</v>
      </c>
      <c r="BZ57" s="484">
        <v>0</v>
      </c>
      <c r="CA57" s="484">
        <v>44</v>
      </c>
      <c r="CB57" s="484">
        <v>45</v>
      </c>
      <c r="CC57" s="484">
        <v>0</v>
      </c>
      <c r="CD57" s="177">
        <v>25</v>
      </c>
      <c r="CE57" s="177">
        <v>25</v>
      </c>
      <c r="CF57" s="177">
        <v>25</v>
      </c>
      <c r="CG57" s="491"/>
      <c r="CH57" s="492">
        <f t="shared" si="0"/>
        <v>181</v>
      </c>
      <c r="CI57" s="493">
        <f t="shared" si="1"/>
        <v>181</v>
      </c>
      <c r="CJ57" s="493">
        <f t="shared" si="2"/>
        <v>0</v>
      </c>
      <c r="CK57" s="493">
        <f t="shared" si="3"/>
        <v>143</v>
      </c>
      <c r="CL57" s="493">
        <f t="shared" si="4"/>
        <v>210</v>
      </c>
      <c r="CM57" s="493">
        <f t="shared" si="5"/>
        <v>0</v>
      </c>
      <c r="CN57" s="493">
        <f t="shared" si="6"/>
        <v>166</v>
      </c>
      <c r="CO57" s="493">
        <f t="shared" si="7"/>
        <v>166</v>
      </c>
      <c r="CP57" s="493">
        <f t="shared" si="8"/>
        <v>166</v>
      </c>
      <c r="CQ57"/>
      <c r="CR57" s="255">
        <f t="shared" si="17"/>
        <v>23</v>
      </c>
      <c r="CS57" s="256">
        <f t="shared" si="18"/>
        <v>-15</v>
      </c>
    </row>
    <row r="58" spans="1:97" ht="15" customHeight="1" x14ac:dyDescent="0.25">
      <c r="A58" s="9"/>
      <c r="B58" s="480">
        <v>25</v>
      </c>
      <c r="C58" s="481" t="s">
        <v>609</v>
      </c>
      <c r="D58" s="481" t="s">
        <v>42</v>
      </c>
      <c r="E58" s="482" t="s">
        <v>843</v>
      </c>
      <c r="F58" s="483">
        <v>254</v>
      </c>
      <c r="G58" s="484">
        <v>254</v>
      </c>
      <c r="H58" s="484">
        <v>0</v>
      </c>
      <c r="I58" s="484">
        <v>210</v>
      </c>
      <c r="J58" s="484">
        <v>180</v>
      </c>
      <c r="K58" s="484">
        <v>0</v>
      </c>
      <c r="L58" s="485">
        <v>178</v>
      </c>
      <c r="M58" s="485">
        <v>178</v>
      </c>
      <c r="N58" s="485">
        <v>178</v>
      </c>
      <c r="O58" s="486"/>
      <c r="P58" s="487">
        <v>89</v>
      </c>
      <c r="Q58" s="484">
        <v>89</v>
      </c>
      <c r="R58" s="484">
        <v>0</v>
      </c>
      <c r="S58" s="484">
        <v>80</v>
      </c>
      <c r="T58" s="484">
        <v>50</v>
      </c>
      <c r="U58" s="484">
        <v>0</v>
      </c>
      <c r="V58" s="233">
        <v>50</v>
      </c>
      <c r="W58" s="233">
        <v>50</v>
      </c>
      <c r="X58" s="238">
        <v>50</v>
      </c>
      <c r="Y58" s="489"/>
      <c r="Z58" s="487">
        <v>119</v>
      </c>
      <c r="AA58" s="484">
        <v>119</v>
      </c>
      <c r="AB58" s="484">
        <v>2</v>
      </c>
      <c r="AC58" s="484">
        <v>119</v>
      </c>
      <c r="AD58" s="484">
        <v>116</v>
      </c>
      <c r="AE58" s="484">
        <v>4</v>
      </c>
      <c r="AF58" s="146">
        <v>116</v>
      </c>
      <c r="AG58" s="146">
        <v>116</v>
      </c>
      <c r="AH58" s="146">
        <v>116</v>
      </c>
      <c r="AI58" s="489"/>
      <c r="AJ58" s="487">
        <v>117</v>
      </c>
      <c r="AK58" s="484">
        <v>117</v>
      </c>
      <c r="AL58" s="484">
        <v>0</v>
      </c>
      <c r="AM58" s="484">
        <v>55</v>
      </c>
      <c r="AN58" s="484">
        <v>68</v>
      </c>
      <c r="AO58" s="484">
        <v>0</v>
      </c>
      <c r="AP58" s="177">
        <v>68</v>
      </c>
      <c r="AQ58" s="177">
        <v>68</v>
      </c>
      <c r="AR58" s="177">
        <v>68</v>
      </c>
      <c r="AS58" s="489"/>
      <c r="AT58" s="487">
        <v>229</v>
      </c>
      <c r="AU58" s="484">
        <v>229</v>
      </c>
      <c r="AV58" s="484">
        <v>3</v>
      </c>
      <c r="AW58" s="484">
        <v>200</v>
      </c>
      <c r="AX58" s="127">
        <v>244</v>
      </c>
      <c r="AY58" s="484">
        <v>0</v>
      </c>
      <c r="AZ58" s="146">
        <v>188</v>
      </c>
      <c r="BA58" s="146">
        <v>188</v>
      </c>
      <c r="BB58" s="146">
        <v>188</v>
      </c>
      <c r="BC58" s="489"/>
      <c r="BD58" s="487">
        <v>120</v>
      </c>
      <c r="BE58" s="484">
        <v>120</v>
      </c>
      <c r="BF58" s="484">
        <v>14</v>
      </c>
      <c r="BG58" s="484">
        <v>120</v>
      </c>
      <c r="BH58" s="484">
        <v>84</v>
      </c>
      <c r="BI58" s="484">
        <v>24</v>
      </c>
      <c r="BJ58" s="146">
        <v>87</v>
      </c>
      <c r="BK58" s="146">
        <v>87</v>
      </c>
      <c r="BL58" s="146">
        <v>87</v>
      </c>
      <c r="BM58" s="489"/>
      <c r="BN58" s="487">
        <v>134</v>
      </c>
      <c r="BO58" s="484">
        <v>134</v>
      </c>
      <c r="BP58" s="484">
        <v>0</v>
      </c>
      <c r="BQ58" s="484">
        <v>134</v>
      </c>
      <c r="BR58" s="146">
        <v>157</v>
      </c>
      <c r="BS58" s="146">
        <v>0</v>
      </c>
      <c r="BT58" s="146">
        <v>140</v>
      </c>
      <c r="BU58" s="146">
        <v>140</v>
      </c>
      <c r="BV58" s="146">
        <v>140</v>
      </c>
      <c r="BW58" s="490"/>
      <c r="BX58" s="487">
        <v>347</v>
      </c>
      <c r="BY58" s="484">
        <v>347</v>
      </c>
      <c r="BZ58" s="484">
        <v>0</v>
      </c>
      <c r="CA58" s="484">
        <v>306</v>
      </c>
      <c r="CB58" s="484">
        <v>347</v>
      </c>
      <c r="CC58" s="484">
        <v>0</v>
      </c>
      <c r="CD58" s="146">
        <v>339</v>
      </c>
      <c r="CE58" s="146">
        <v>347</v>
      </c>
      <c r="CF58" s="146">
        <v>347</v>
      </c>
      <c r="CG58" s="491"/>
      <c r="CH58" s="492">
        <f t="shared" si="0"/>
        <v>1409</v>
      </c>
      <c r="CI58" s="493">
        <f t="shared" si="1"/>
        <v>1409</v>
      </c>
      <c r="CJ58" s="493">
        <f t="shared" si="2"/>
        <v>19</v>
      </c>
      <c r="CK58" s="493">
        <f t="shared" si="3"/>
        <v>1224</v>
      </c>
      <c r="CL58" s="493">
        <f t="shared" si="4"/>
        <v>1246</v>
      </c>
      <c r="CM58" s="493">
        <f t="shared" si="5"/>
        <v>28</v>
      </c>
      <c r="CN58" s="493">
        <f t="shared" si="6"/>
        <v>1166</v>
      </c>
      <c r="CO58" s="493">
        <f t="shared" si="7"/>
        <v>1174</v>
      </c>
      <c r="CP58" s="493">
        <f t="shared" si="8"/>
        <v>1174</v>
      </c>
      <c r="CQ58"/>
      <c r="CR58" s="255">
        <f t="shared" si="17"/>
        <v>-50</v>
      </c>
      <c r="CS58" s="256">
        <f t="shared" si="18"/>
        <v>-235</v>
      </c>
    </row>
    <row r="59" spans="1:97" ht="15" customHeight="1" x14ac:dyDescent="0.25">
      <c r="A59" s="9"/>
      <c r="B59" s="480">
        <v>25</v>
      </c>
      <c r="C59" s="481" t="s">
        <v>609</v>
      </c>
      <c r="D59" s="481" t="s">
        <v>43</v>
      </c>
      <c r="E59" s="482" t="s">
        <v>844</v>
      </c>
      <c r="F59" s="483">
        <v>0</v>
      </c>
      <c r="G59" s="484">
        <v>0</v>
      </c>
      <c r="H59" s="484">
        <v>0</v>
      </c>
      <c r="I59" s="484">
        <v>25</v>
      </c>
      <c r="J59" s="484">
        <v>25</v>
      </c>
      <c r="K59" s="484">
        <v>0</v>
      </c>
      <c r="L59" s="233">
        <v>25</v>
      </c>
      <c r="M59" s="233">
        <v>25</v>
      </c>
      <c r="N59" s="233">
        <v>25</v>
      </c>
      <c r="O59" s="486"/>
      <c r="P59" s="487">
        <v>17</v>
      </c>
      <c r="Q59" s="484">
        <v>17</v>
      </c>
      <c r="R59" s="484">
        <v>0</v>
      </c>
      <c r="S59" s="484">
        <v>48</v>
      </c>
      <c r="T59" s="484">
        <v>30</v>
      </c>
      <c r="U59" s="484">
        <v>0</v>
      </c>
      <c r="V59" s="233">
        <v>30</v>
      </c>
      <c r="W59" s="233">
        <v>30</v>
      </c>
      <c r="X59" s="238">
        <v>30</v>
      </c>
      <c r="Y59" s="489"/>
      <c r="Z59" s="487">
        <v>18</v>
      </c>
      <c r="AA59" s="484">
        <v>18</v>
      </c>
      <c r="AB59" s="484">
        <v>0</v>
      </c>
      <c r="AC59" s="484">
        <v>18</v>
      </c>
      <c r="AD59" s="484">
        <v>15</v>
      </c>
      <c r="AE59" s="484">
        <v>0</v>
      </c>
      <c r="AF59" s="146">
        <v>20</v>
      </c>
      <c r="AG59" s="146">
        <v>20</v>
      </c>
      <c r="AH59" s="146">
        <v>20</v>
      </c>
      <c r="AI59" s="489"/>
      <c r="AJ59" s="487">
        <v>0</v>
      </c>
      <c r="AK59" s="484">
        <v>0</v>
      </c>
      <c r="AL59" s="484">
        <v>0</v>
      </c>
      <c r="AM59" s="484">
        <v>0</v>
      </c>
      <c r="AN59" s="484">
        <v>0</v>
      </c>
      <c r="AO59" s="484">
        <v>0</v>
      </c>
      <c r="AP59" s="146">
        <v>0</v>
      </c>
      <c r="AQ59" s="146">
        <v>0</v>
      </c>
      <c r="AR59" s="146">
        <v>0</v>
      </c>
      <c r="AS59" s="489"/>
      <c r="AT59" s="487">
        <v>0</v>
      </c>
      <c r="AU59" s="484">
        <v>0</v>
      </c>
      <c r="AV59" s="484">
        <v>0</v>
      </c>
      <c r="AW59" s="484">
        <v>0</v>
      </c>
      <c r="AX59" s="127"/>
      <c r="AY59" s="488"/>
      <c r="AZ59" s="146"/>
      <c r="BA59" s="146"/>
      <c r="BB59" s="146"/>
      <c r="BC59" s="489"/>
      <c r="BD59" s="487">
        <v>30</v>
      </c>
      <c r="BE59" s="484">
        <v>30</v>
      </c>
      <c r="BF59" s="484">
        <v>0</v>
      </c>
      <c r="BG59" s="484">
        <v>30</v>
      </c>
      <c r="BH59" s="484">
        <v>30</v>
      </c>
      <c r="BI59" s="484">
        <v>0</v>
      </c>
      <c r="BJ59" s="146">
        <v>25</v>
      </c>
      <c r="BK59" s="146">
        <v>25</v>
      </c>
      <c r="BL59" s="146">
        <v>25</v>
      </c>
      <c r="BM59" s="489"/>
      <c r="BN59" s="487">
        <v>0</v>
      </c>
      <c r="BO59" s="484">
        <v>0</v>
      </c>
      <c r="BP59" s="484">
        <v>0</v>
      </c>
      <c r="BQ59" s="484">
        <v>0</v>
      </c>
      <c r="BR59" s="146">
        <v>10</v>
      </c>
      <c r="BS59" s="146">
        <v>0</v>
      </c>
      <c r="BT59" s="146">
        <v>8</v>
      </c>
      <c r="BU59" s="146">
        <v>8</v>
      </c>
      <c r="BV59" s="146">
        <v>8</v>
      </c>
      <c r="BW59" s="490"/>
      <c r="BX59" s="487">
        <v>20</v>
      </c>
      <c r="BY59" s="484">
        <v>20</v>
      </c>
      <c r="BZ59" s="484">
        <v>0</v>
      </c>
      <c r="CA59" s="484">
        <v>18</v>
      </c>
      <c r="CB59" s="484">
        <v>0</v>
      </c>
      <c r="CC59" s="484">
        <v>0</v>
      </c>
      <c r="CD59" s="146">
        <v>0</v>
      </c>
      <c r="CE59" s="146">
        <v>0</v>
      </c>
      <c r="CF59" s="146">
        <v>0</v>
      </c>
      <c r="CG59" s="491"/>
      <c r="CH59" s="492">
        <f t="shared" si="0"/>
        <v>85</v>
      </c>
      <c r="CI59" s="493">
        <f t="shared" si="1"/>
        <v>85</v>
      </c>
      <c r="CJ59" s="493">
        <f t="shared" si="2"/>
        <v>0</v>
      </c>
      <c r="CK59" s="493">
        <f t="shared" si="3"/>
        <v>139</v>
      </c>
      <c r="CL59" s="493">
        <f t="shared" si="4"/>
        <v>110</v>
      </c>
      <c r="CM59" s="493">
        <f t="shared" si="5"/>
        <v>0</v>
      </c>
      <c r="CN59" s="493">
        <f t="shared" si="6"/>
        <v>108</v>
      </c>
      <c r="CO59" s="493">
        <f t="shared" si="7"/>
        <v>108</v>
      </c>
      <c r="CP59" s="493">
        <f t="shared" si="8"/>
        <v>108</v>
      </c>
      <c r="CQ59"/>
      <c r="CR59" s="255">
        <f t="shared" si="17"/>
        <v>-31</v>
      </c>
      <c r="CS59" s="256">
        <f t="shared" si="18"/>
        <v>23</v>
      </c>
    </row>
    <row r="60" spans="1:97" ht="15" customHeight="1" x14ac:dyDescent="0.25">
      <c r="A60" s="9"/>
      <c r="B60" s="480">
        <v>25</v>
      </c>
      <c r="C60" s="481" t="s">
        <v>609</v>
      </c>
      <c r="D60" s="481" t="s">
        <v>44</v>
      </c>
      <c r="E60" s="482" t="s">
        <v>845</v>
      </c>
      <c r="F60" s="483">
        <v>55</v>
      </c>
      <c r="G60" s="484">
        <v>55</v>
      </c>
      <c r="H60" s="484">
        <v>0</v>
      </c>
      <c r="I60" s="484">
        <v>0</v>
      </c>
      <c r="J60" s="484">
        <v>0</v>
      </c>
      <c r="K60" s="484">
        <v>0</v>
      </c>
      <c r="L60" s="485" t="s">
        <v>929</v>
      </c>
      <c r="M60" s="485" t="s">
        <v>929</v>
      </c>
      <c r="N60" s="485" t="s">
        <v>929</v>
      </c>
      <c r="O60" s="486"/>
      <c r="P60" s="487">
        <v>0</v>
      </c>
      <c r="Q60" s="484">
        <v>0</v>
      </c>
      <c r="R60" s="484">
        <v>0</v>
      </c>
      <c r="S60" s="484">
        <v>0</v>
      </c>
      <c r="T60" s="484">
        <v>24</v>
      </c>
      <c r="U60" s="484">
        <v>0</v>
      </c>
      <c r="V60" s="233">
        <v>24</v>
      </c>
      <c r="W60" s="233">
        <v>24</v>
      </c>
      <c r="X60" s="238">
        <v>24</v>
      </c>
      <c r="Y60" s="489"/>
      <c r="Z60" s="487">
        <v>0</v>
      </c>
      <c r="AA60" s="484">
        <v>0</v>
      </c>
      <c r="AB60" s="484">
        <v>0</v>
      </c>
      <c r="AC60" s="484">
        <v>0</v>
      </c>
      <c r="AD60" s="488"/>
      <c r="AE60" s="488"/>
      <c r="AF60" s="146"/>
      <c r="AG60" s="146"/>
      <c r="AH60" s="146"/>
      <c r="AI60" s="489"/>
      <c r="AJ60" s="487">
        <v>0</v>
      </c>
      <c r="AK60" s="484">
        <v>0</v>
      </c>
      <c r="AL60" s="484">
        <v>0</v>
      </c>
      <c r="AM60" s="484">
        <v>0</v>
      </c>
      <c r="AN60" s="484">
        <v>0</v>
      </c>
      <c r="AO60" s="484">
        <v>0</v>
      </c>
      <c r="AP60" s="146">
        <v>0</v>
      </c>
      <c r="AQ60" s="146">
        <v>0</v>
      </c>
      <c r="AR60" s="146">
        <v>0</v>
      </c>
      <c r="AS60" s="489"/>
      <c r="AT60" s="487">
        <v>28</v>
      </c>
      <c r="AU60" s="484">
        <v>28</v>
      </c>
      <c r="AV60" s="484">
        <v>0</v>
      </c>
      <c r="AW60" s="484">
        <v>25</v>
      </c>
      <c r="AX60" s="127">
        <v>28</v>
      </c>
      <c r="AY60" s="484">
        <v>0</v>
      </c>
      <c r="AZ60" s="146">
        <v>26</v>
      </c>
      <c r="BA60" s="146">
        <v>26</v>
      </c>
      <c r="BB60" s="146">
        <v>26</v>
      </c>
      <c r="BC60" s="489"/>
      <c r="BD60" s="487">
        <v>0</v>
      </c>
      <c r="BE60" s="484">
        <v>0</v>
      </c>
      <c r="BF60" s="484">
        <v>0</v>
      </c>
      <c r="BG60" s="484">
        <v>0</v>
      </c>
      <c r="BH60" s="484">
        <v>0</v>
      </c>
      <c r="BI60" s="484">
        <v>0</v>
      </c>
      <c r="BJ60" s="146">
        <v>0</v>
      </c>
      <c r="BK60" s="146">
        <v>0</v>
      </c>
      <c r="BL60" s="146">
        <v>0</v>
      </c>
      <c r="BM60" s="489"/>
      <c r="BN60" s="487">
        <v>45</v>
      </c>
      <c r="BO60" s="484">
        <v>45</v>
      </c>
      <c r="BP60" s="484">
        <v>0</v>
      </c>
      <c r="BQ60" s="484">
        <v>45</v>
      </c>
      <c r="BR60" s="146">
        <v>45</v>
      </c>
      <c r="BS60" s="146">
        <v>0</v>
      </c>
      <c r="BT60" s="146">
        <v>30</v>
      </c>
      <c r="BU60" s="146">
        <v>30</v>
      </c>
      <c r="BV60" s="146">
        <v>30</v>
      </c>
      <c r="BW60" s="490"/>
      <c r="BX60" s="487">
        <v>0</v>
      </c>
      <c r="BY60" s="484">
        <v>0</v>
      </c>
      <c r="BZ60" s="484">
        <v>0</v>
      </c>
      <c r="CA60" s="484">
        <v>0</v>
      </c>
      <c r="CB60" s="484">
        <v>0</v>
      </c>
      <c r="CC60" s="484">
        <v>0</v>
      </c>
      <c r="CD60" s="146">
        <v>0</v>
      </c>
      <c r="CE60" s="146">
        <v>0</v>
      </c>
      <c r="CF60" s="146">
        <v>0</v>
      </c>
      <c r="CG60" s="491"/>
      <c r="CH60" s="492">
        <f t="shared" si="0"/>
        <v>128</v>
      </c>
      <c r="CI60" s="493">
        <f t="shared" si="1"/>
        <v>128</v>
      </c>
      <c r="CJ60" s="493">
        <f t="shared" si="2"/>
        <v>0</v>
      </c>
      <c r="CK60" s="493">
        <f t="shared" si="3"/>
        <v>70</v>
      </c>
      <c r="CL60" s="493">
        <f t="shared" si="4"/>
        <v>97</v>
      </c>
      <c r="CM60" s="493">
        <f t="shared" si="5"/>
        <v>0</v>
      </c>
      <c r="CN60" s="493">
        <f t="shared" si="6"/>
        <v>80</v>
      </c>
      <c r="CO60" s="493">
        <f t="shared" si="7"/>
        <v>80</v>
      </c>
      <c r="CP60" s="493">
        <f t="shared" si="8"/>
        <v>80</v>
      </c>
      <c r="CQ60"/>
      <c r="CR60" s="255">
        <f t="shared" si="17"/>
        <v>10</v>
      </c>
      <c r="CS60" s="256">
        <f t="shared" si="18"/>
        <v>-48</v>
      </c>
    </row>
    <row r="61" spans="1:97" ht="15" customHeight="1" x14ac:dyDescent="0.25">
      <c r="A61" s="9"/>
      <c r="B61" s="480">
        <v>25</v>
      </c>
      <c r="C61" s="481" t="s">
        <v>609</v>
      </c>
      <c r="D61" s="481" t="s">
        <v>45</v>
      </c>
      <c r="E61" s="482" t="s">
        <v>846</v>
      </c>
      <c r="F61" s="483">
        <v>0</v>
      </c>
      <c r="G61" s="484">
        <v>0</v>
      </c>
      <c r="H61" s="484">
        <v>0</v>
      </c>
      <c r="I61" s="484">
        <v>0</v>
      </c>
      <c r="J61" s="484">
        <v>0</v>
      </c>
      <c r="K61" s="484">
        <v>0</v>
      </c>
      <c r="L61" s="485" t="s">
        <v>929</v>
      </c>
      <c r="M61" s="485" t="s">
        <v>929</v>
      </c>
      <c r="N61" s="485" t="s">
        <v>929</v>
      </c>
      <c r="O61" s="486"/>
      <c r="P61" s="487">
        <v>0</v>
      </c>
      <c r="Q61" s="484">
        <v>0</v>
      </c>
      <c r="R61" s="484">
        <v>0</v>
      </c>
      <c r="S61" s="484">
        <v>0</v>
      </c>
      <c r="T61" s="488"/>
      <c r="U61" s="488"/>
      <c r="V61" s="233"/>
      <c r="W61" s="234"/>
      <c r="X61" s="235"/>
      <c r="Y61" s="489"/>
      <c r="Z61" s="487">
        <v>20</v>
      </c>
      <c r="AA61" s="484">
        <v>20</v>
      </c>
      <c r="AB61" s="484">
        <v>1</v>
      </c>
      <c r="AC61" s="484">
        <v>20</v>
      </c>
      <c r="AD61" s="484">
        <v>20</v>
      </c>
      <c r="AE61" s="484">
        <v>15</v>
      </c>
      <c r="AF61" s="177">
        <v>20</v>
      </c>
      <c r="AG61" s="177">
        <v>20</v>
      </c>
      <c r="AH61" s="177">
        <v>20</v>
      </c>
      <c r="AI61" s="489"/>
      <c r="AJ61" s="487">
        <v>0</v>
      </c>
      <c r="AK61" s="484">
        <v>0</v>
      </c>
      <c r="AL61" s="484">
        <v>0</v>
      </c>
      <c r="AM61" s="484">
        <v>0</v>
      </c>
      <c r="AN61" s="484">
        <v>0</v>
      </c>
      <c r="AO61" s="484">
        <v>0</v>
      </c>
      <c r="AP61" s="146">
        <v>0</v>
      </c>
      <c r="AQ61" s="146">
        <v>0</v>
      </c>
      <c r="AR61" s="146">
        <v>0</v>
      </c>
      <c r="AS61" s="489"/>
      <c r="AT61" s="487">
        <v>0</v>
      </c>
      <c r="AU61" s="484">
        <v>0</v>
      </c>
      <c r="AV61" s="484">
        <v>0</v>
      </c>
      <c r="AW61" s="484">
        <v>0</v>
      </c>
      <c r="AX61" s="127"/>
      <c r="AY61" s="488"/>
      <c r="AZ61" s="146"/>
      <c r="BA61" s="146"/>
      <c r="BB61" s="146"/>
      <c r="BC61" s="489"/>
      <c r="BD61" s="487">
        <v>30</v>
      </c>
      <c r="BE61" s="484">
        <v>30</v>
      </c>
      <c r="BF61" s="484">
        <v>8</v>
      </c>
      <c r="BG61" s="484">
        <v>30</v>
      </c>
      <c r="BH61" s="484">
        <v>30</v>
      </c>
      <c r="BI61" s="484">
        <v>30</v>
      </c>
      <c r="BJ61" s="177">
        <v>30</v>
      </c>
      <c r="BK61" s="177">
        <v>30</v>
      </c>
      <c r="BL61" s="177">
        <v>30</v>
      </c>
      <c r="BM61" s="489"/>
      <c r="BN61" s="487">
        <v>0</v>
      </c>
      <c r="BO61" s="484">
        <v>0</v>
      </c>
      <c r="BP61" s="484">
        <v>0</v>
      </c>
      <c r="BQ61" s="484">
        <v>0</v>
      </c>
      <c r="BR61" s="146">
        <v>25</v>
      </c>
      <c r="BS61" s="146">
        <v>0</v>
      </c>
      <c r="BT61" s="146">
        <v>0</v>
      </c>
      <c r="BU61" s="146">
        <v>0</v>
      </c>
      <c r="BV61" s="146">
        <v>0</v>
      </c>
      <c r="BW61" s="490"/>
      <c r="BX61" s="487">
        <v>40</v>
      </c>
      <c r="BY61" s="484">
        <v>40</v>
      </c>
      <c r="BZ61" s="484">
        <v>0</v>
      </c>
      <c r="CA61" s="484">
        <v>36</v>
      </c>
      <c r="CB61" s="484">
        <v>36</v>
      </c>
      <c r="CC61" s="484">
        <v>0</v>
      </c>
      <c r="CD61" s="177">
        <v>25</v>
      </c>
      <c r="CE61" s="177">
        <v>25</v>
      </c>
      <c r="CF61" s="177">
        <v>25</v>
      </c>
      <c r="CG61" s="491"/>
      <c r="CH61" s="492">
        <f t="shared" si="0"/>
        <v>90</v>
      </c>
      <c r="CI61" s="493">
        <f t="shared" si="1"/>
        <v>90</v>
      </c>
      <c r="CJ61" s="493">
        <f t="shared" si="2"/>
        <v>9</v>
      </c>
      <c r="CK61" s="493">
        <f t="shared" si="3"/>
        <v>86</v>
      </c>
      <c r="CL61" s="493">
        <f t="shared" si="4"/>
        <v>111</v>
      </c>
      <c r="CM61" s="493">
        <f t="shared" si="5"/>
        <v>45</v>
      </c>
      <c r="CN61" s="493">
        <f t="shared" si="6"/>
        <v>75</v>
      </c>
      <c r="CO61" s="493">
        <f t="shared" si="7"/>
        <v>75</v>
      </c>
      <c r="CP61" s="493">
        <f t="shared" si="8"/>
        <v>75</v>
      </c>
      <c r="CQ61"/>
      <c r="CR61" s="255">
        <f t="shared" si="17"/>
        <v>-11</v>
      </c>
      <c r="CS61" s="256">
        <f t="shared" si="18"/>
        <v>-15</v>
      </c>
    </row>
    <row r="62" spans="1:97" ht="15" customHeight="1" x14ac:dyDescent="0.25">
      <c r="A62" s="9"/>
      <c r="B62" s="480">
        <v>25</v>
      </c>
      <c r="C62" s="481" t="s">
        <v>609</v>
      </c>
      <c r="D62" s="481" t="s">
        <v>46</v>
      </c>
      <c r="E62" s="482" t="s">
        <v>462</v>
      </c>
      <c r="F62" s="483">
        <v>60</v>
      </c>
      <c r="G62" s="484">
        <v>60</v>
      </c>
      <c r="H62" s="484">
        <v>0</v>
      </c>
      <c r="I62" s="484">
        <v>0</v>
      </c>
      <c r="J62" s="484">
        <v>30</v>
      </c>
      <c r="K62" s="484">
        <v>0</v>
      </c>
      <c r="L62" s="233">
        <v>30</v>
      </c>
      <c r="M62" s="233">
        <v>30</v>
      </c>
      <c r="N62" s="233">
        <v>30</v>
      </c>
      <c r="O62" s="486"/>
      <c r="P62" s="487">
        <v>0</v>
      </c>
      <c r="Q62" s="484">
        <v>0</v>
      </c>
      <c r="R62" s="484">
        <v>0</v>
      </c>
      <c r="S62" s="484">
        <v>0</v>
      </c>
      <c r="T62" s="488"/>
      <c r="U62" s="488"/>
      <c r="V62" s="233"/>
      <c r="W62" s="234"/>
      <c r="X62" s="235"/>
      <c r="Y62" s="489"/>
      <c r="Z62" s="487">
        <v>0</v>
      </c>
      <c r="AA62" s="484">
        <v>0</v>
      </c>
      <c r="AB62" s="484">
        <v>0</v>
      </c>
      <c r="AC62" s="484">
        <v>0</v>
      </c>
      <c r="AD62" s="488"/>
      <c r="AE62" s="488"/>
      <c r="AF62" s="146"/>
      <c r="AG62" s="146"/>
      <c r="AH62" s="146"/>
      <c r="AI62" s="489"/>
      <c r="AJ62" s="487">
        <v>0</v>
      </c>
      <c r="AK62" s="484">
        <v>0</v>
      </c>
      <c r="AL62" s="484">
        <v>0</v>
      </c>
      <c r="AM62" s="484">
        <v>0</v>
      </c>
      <c r="AN62" s="484">
        <v>0</v>
      </c>
      <c r="AO62" s="484">
        <v>0</v>
      </c>
      <c r="AP62" s="146">
        <v>0</v>
      </c>
      <c r="AQ62" s="146">
        <v>0</v>
      </c>
      <c r="AR62" s="146">
        <v>0</v>
      </c>
      <c r="AS62" s="489"/>
      <c r="AT62" s="487">
        <v>0</v>
      </c>
      <c r="AU62" s="484">
        <v>0</v>
      </c>
      <c r="AV62" s="484">
        <v>0</v>
      </c>
      <c r="AW62" s="484">
        <v>0</v>
      </c>
      <c r="AX62" s="127"/>
      <c r="AY62" s="488"/>
      <c r="AZ62" s="146"/>
      <c r="BA62" s="146"/>
      <c r="BB62" s="146"/>
      <c r="BC62" s="489"/>
      <c r="BD62" s="487">
        <v>0</v>
      </c>
      <c r="BE62" s="484">
        <v>0</v>
      </c>
      <c r="BF62" s="484">
        <v>0</v>
      </c>
      <c r="BG62" s="484">
        <v>0</v>
      </c>
      <c r="BH62" s="484">
        <v>0</v>
      </c>
      <c r="BI62" s="484">
        <v>0</v>
      </c>
      <c r="BJ62" s="146">
        <v>0</v>
      </c>
      <c r="BK62" s="146">
        <v>0</v>
      </c>
      <c r="BL62" s="146">
        <v>0</v>
      </c>
      <c r="BM62" s="489"/>
      <c r="BN62" s="487">
        <v>0</v>
      </c>
      <c r="BO62" s="484">
        <v>0</v>
      </c>
      <c r="BP62" s="484">
        <v>0</v>
      </c>
      <c r="BQ62" s="484">
        <v>0</v>
      </c>
      <c r="BR62" s="146">
        <v>0</v>
      </c>
      <c r="BS62" s="146">
        <v>0</v>
      </c>
      <c r="BT62" s="146">
        <v>0</v>
      </c>
      <c r="BU62" s="146">
        <v>0</v>
      </c>
      <c r="BV62" s="146">
        <v>0</v>
      </c>
      <c r="BW62" s="490"/>
      <c r="BX62" s="487">
        <v>45</v>
      </c>
      <c r="BY62" s="484">
        <v>45</v>
      </c>
      <c r="BZ62" s="484">
        <v>0</v>
      </c>
      <c r="CA62" s="484">
        <v>40</v>
      </c>
      <c r="CB62" s="484">
        <v>45</v>
      </c>
      <c r="CC62" s="484">
        <v>0</v>
      </c>
      <c r="CD62" s="177">
        <v>25</v>
      </c>
      <c r="CE62" s="177">
        <v>25</v>
      </c>
      <c r="CF62" s="177">
        <v>25</v>
      </c>
      <c r="CG62" s="491"/>
      <c r="CH62" s="492">
        <f t="shared" si="0"/>
        <v>105</v>
      </c>
      <c r="CI62" s="493">
        <f t="shared" si="1"/>
        <v>105</v>
      </c>
      <c r="CJ62" s="493">
        <f t="shared" si="2"/>
        <v>0</v>
      </c>
      <c r="CK62" s="493">
        <f t="shared" si="3"/>
        <v>40</v>
      </c>
      <c r="CL62" s="493">
        <f t="shared" si="4"/>
        <v>75</v>
      </c>
      <c r="CM62" s="493">
        <f t="shared" si="5"/>
        <v>0</v>
      </c>
      <c r="CN62" s="493">
        <f t="shared" si="6"/>
        <v>55</v>
      </c>
      <c r="CO62" s="493">
        <f t="shared" si="7"/>
        <v>55</v>
      </c>
      <c r="CP62" s="493">
        <f t="shared" si="8"/>
        <v>55</v>
      </c>
      <c r="CQ62"/>
      <c r="CR62" s="255">
        <f t="shared" si="17"/>
        <v>15</v>
      </c>
      <c r="CS62" s="256">
        <f t="shared" si="18"/>
        <v>-50</v>
      </c>
    </row>
    <row r="63" spans="1:97" ht="15" customHeight="1" x14ac:dyDescent="0.25">
      <c r="B63" s="474">
        <v>26</v>
      </c>
      <c r="C63" s="475" t="s">
        <v>463</v>
      </c>
      <c r="D63" s="475" t="s">
        <v>609</v>
      </c>
      <c r="E63" s="476" t="s">
        <v>609</v>
      </c>
      <c r="F63" s="467">
        <f t="shared" ref="F63:K63" si="53">SUM(F64+F65+F66+F67+F75+F76)</f>
        <v>308</v>
      </c>
      <c r="G63" s="468">
        <f t="shared" si="53"/>
        <v>375</v>
      </c>
      <c r="H63" s="468">
        <f t="shared" si="53"/>
        <v>78</v>
      </c>
      <c r="I63" s="468">
        <f t="shared" si="53"/>
        <v>360</v>
      </c>
      <c r="J63" s="468">
        <f t="shared" si="53"/>
        <v>370</v>
      </c>
      <c r="K63" s="468">
        <f t="shared" si="53"/>
        <v>0</v>
      </c>
      <c r="L63" s="465">
        <v>338</v>
      </c>
      <c r="M63" s="465">
        <v>338</v>
      </c>
      <c r="N63" s="465">
        <v>338</v>
      </c>
      <c r="O63" s="477"/>
      <c r="P63" s="467">
        <f t="shared" ref="P63:U63" si="54">SUM(P64+P65+P66+P67+P75+P76)</f>
        <v>246</v>
      </c>
      <c r="Q63" s="468">
        <f t="shared" si="54"/>
        <v>266</v>
      </c>
      <c r="R63" s="468">
        <f t="shared" si="54"/>
        <v>76</v>
      </c>
      <c r="S63" s="468">
        <f t="shared" si="54"/>
        <v>402</v>
      </c>
      <c r="T63" s="468">
        <f t="shared" si="54"/>
        <v>500</v>
      </c>
      <c r="U63" s="468">
        <f t="shared" si="54"/>
        <v>122</v>
      </c>
      <c r="V63" s="223">
        <v>416</v>
      </c>
      <c r="W63" s="224">
        <v>416</v>
      </c>
      <c r="X63" s="225">
        <v>416</v>
      </c>
      <c r="Y63" s="469"/>
      <c r="Z63" s="467">
        <f t="shared" ref="Z63:AE63" si="55">SUM(Z64+Z65+Z66+Z67+Z75+Z76)</f>
        <v>281</v>
      </c>
      <c r="AA63" s="468">
        <f t="shared" si="55"/>
        <v>281</v>
      </c>
      <c r="AB63" s="468">
        <f t="shared" si="55"/>
        <v>105</v>
      </c>
      <c r="AC63" s="468">
        <f t="shared" si="55"/>
        <v>331</v>
      </c>
      <c r="AD63" s="468">
        <f t="shared" si="55"/>
        <v>479</v>
      </c>
      <c r="AE63" s="468">
        <f t="shared" si="55"/>
        <v>162</v>
      </c>
      <c r="AF63" s="147">
        <v>426</v>
      </c>
      <c r="AG63" s="147">
        <v>426</v>
      </c>
      <c r="AH63" s="147">
        <v>426</v>
      </c>
      <c r="AI63" s="469"/>
      <c r="AJ63" s="467">
        <f t="shared" ref="AJ63:AO63" si="56">SUM(AJ64+AJ65+AJ66+AJ67+AJ75+AJ76)</f>
        <v>532</v>
      </c>
      <c r="AK63" s="468">
        <f t="shared" si="56"/>
        <v>532</v>
      </c>
      <c r="AL63" s="468">
        <f t="shared" si="56"/>
        <v>130</v>
      </c>
      <c r="AM63" s="512">
        <f t="shared" si="56"/>
        <v>575</v>
      </c>
      <c r="AN63" s="468">
        <f t="shared" si="56"/>
        <v>662</v>
      </c>
      <c r="AO63" s="468">
        <f t="shared" si="56"/>
        <v>144</v>
      </c>
      <c r="AP63" s="147">
        <v>558</v>
      </c>
      <c r="AQ63" s="147">
        <v>558</v>
      </c>
      <c r="AR63" s="147">
        <v>558</v>
      </c>
      <c r="AS63" s="469"/>
      <c r="AT63" s="467">
        <f t="shared" ref="AT63:AY63" si="57">SUM(AT64+AT65+AT66+AT67+AT75+AT76)</f>
        <v>328</v>
      </c>
      <c r="AU63" s="468">
        <f t="shared" si="57"/>
        <v>328</v>
      </c>
      <c r="AV63" s="468">
        <f t="shared" si="57"/>
        <v>141</v>
      </c>
      <c r="AW63" s="468">
        <f t="shared" si="57"/>
        <v>547</v>
      </c>
      <c r="AX63" s="128">
        <v>754</v>
      </c>
      <c r="AY63" s="468">
        <f t="shared" si="57"/>
        <v>110</v>
      </c>
      <c r="AZ63" s="147">
        <v>626</v>
      </c>
      <c r="BA63" s="147">
        <v>626</v>
      </c>
      <c r="BB63" s="147">
        <v>626</v>
      </c>
      <c r="BC63" s="469"/>
      <c r="BD63" s="467">
        <f t="shared" ref="BD63:BI63" si="58">SUM(BD64+BD65+BD66+BD67+BD75+BD76)</f>
        <v>240</v>
      </c>
      <c r="BE63" s="468">
        <f t="shared" si="58"/>
        <v>240</v>
      </c>
      <c r="BF63" s="468">
        <f t="shared" si="58"/>
        <v>107</v>
      </c>
      <c r="BG63" s="468">
        <f t="shared" si="58"/>
        <v>215</v>
      </c>
      <c r="BH63" s="512">
        <f t="shared" si="58"/>
        <v>464</v>
      </c>
      <c r="BI63" s="512">
        <f t="shared" si="58"/>
        <v>103</v>
      </c>
      <c r="BJ63" s="147">
        <v>338</v>
      </c>
      <c r="BK63" s="147">
        <v>338</v>
      </c>
      <c r="BL63" s="147">
        <v>338</v>
      </c>
      <c r="BM63" s="513"/>
      <c r="BN63" s="467">
        <f t="shared" ref="BN63:BQ63" si="59">SUM(BN64+BN65+BN66+BN67+BN75+BN76)</f>
        <v>311</v>
      </c>
      <c r="BO63" s="468">
        <f t="shared" si="59"/>
        <v>305</v>
      </c>
      <c r="BP63" s="468">
        <f t="shared" si="59"/>
        <v>57</v>
      </c>
      <c r="BQ63" s="468">
        <f t="shared" si="59"/>
        <v>456</v>
      </c>
      <c r="BR63" s="147">
        <v>767</v>
      </c>
      <c r="BS63" s="147">
        <v>81</v>
      </c>
      <c r="BT63" s="147">
        <v>591</v>
      </c>
      <c r="BU63" s="147">
        <v>591</v>
      </c>
      <c r="BV63" s="147">
        <v>591</v>
      </c>
      <c r="BW63" s="470"/>
      <c r="BX63" s="511">
        <f t="shared" ref="BX63:CC63" si="60">SUM(BX64+BX65+BX66+BX67+BX75+BX76)</f>
        <v>267</v>
      </c>
      <c r="BY63" s="468">
        <f t="shared" si="60"/>
        <v>292</v>
      </c>
      <c r="BZ63" s="468">
        <f t="shared" si="60"/>
        <v>147</v>
      </c>
      <c r="CA63" s="468">
        <f t="shared" si="60"/>
        <v>292</v>
      </c>
      <c r="CB63" s="468">
        <f t="shared" si="60"/>
        <v>539</v>
      </c>
      <c r="CC63" s="468">
        <f t="shared" si="60"/>
        <v>153</v>
      </c>
      <c r="CD63" s="147">
        <v>371</v>
      </c>
      <c r="CE63" s="147">
        <v>382</v>
      </c>
      <c r="CF63" s="147">
        <v>382</v>
      </c>
      <c r="CG63" s="471"/>
      <c r="CH63" s="478">
        <f t="shared" si="0"/>
        <v>2513</v>
      </c>
      <c r="CI63" s="479">
        <f t="shared" si="1"/>
        <v>2619</v>
      </c>
      <c r="CJ63" s="479">
        <f t="shared" si="2"/>
        <v>841</v>
      </c>
      <c r="CK63" s="479">
        <f t="shared" si="3"/>
        <v>3178</v>
      </c>
      <c r="CL63" s="479">
        <f t="shared" si="4"/>
        <v>4535</v>
      </c>
      <c r="CM63" s="479">
        <f t="shared" si="5"/>
        <v>875</v>
      </c>
      <c r="CN63" s="479">
        <f t="shared" si="6"/>
        <v>3664</v>
      </c>
      <c r="CO63" s="479">
        <f t="shared" si="7"/>
        <v>3675</v>
      </c>
      <c r="CP63" s="479">
        <f t="shared" si="8"/>
        <v>3675</v>
      </c>
      <c r="CR63" s="253">
        <f t="shared" si="17"/>
        <v>497</v>
      </c>
      <c r="CS63" s="254">
        <f t="shared" si="18"/>
        <v>1056</v>
      </c>
    </row>
    <row r="64" spans="1:97" ht="15" customHeight="1" x14ac:dyDescent="0.25">
      <c r="A64" s="9"/>
      <c r="B64" s="480">
        <v>26</v>
      </c>
      <c r="C64" s="481" t="s">
        <v>609</v>
      </c>
      <c r="D64" s="481" t="s">
        <v>47</v>
      </c>
      <c r="E64" s="482" t="s">
        <v>464</v>
      </c>
      <c r="F64" s="483">
        <v>124</v>
      </c>
      <c r="G64" s="484">
        <v>124</v>
      </c>
      <c r="H64" s="484">
        <v>1</v>
      </c>
      <c r="I64" s="484">
        <v>180</v>
      </c>
      <c r="J64" s="484">
        <v>120</v>
      </c>
      <c r="K64" s="484">
        <v>0</v>
      </c>
      <c r="L64" s="485">
        <v>118</v>
      </c>
      <c r="M64" s="485">
        <v>118</v>
      </c>
      <c r="N64" s="485">
        <v>118</v>
      </c>
      <c r="O64" s="486"/>
      <c r="P64" s="487">
        <v>60</v>
      </c>
      <c r="Q64" s="484">
        <v>60</v>
      </c>
      <c r="R64" s="484">
        <v>2</v>
      </c>
      <c r="S64" s="484">
        <v>155</v>
      </c>
      <c r="T64" s="484">
        <v>150</v>
      </c>
      <c r="U64" s="484">
        <v>0</v>
      </c>
      <c r="V64" s="239">
        <v>136</v>
      </c>
      <c r="W64" s="243">
        <v>136</v>
      </c>
      <c r="X64" s="244">
        <v>136</v>
      </c>
      <c r="Y64" s="489"/>
      <c r="Z64" s="487">
        <v>63</v>
      </c>
      <c r="AA64" s="484">
        <v>63</v>
      </c>
      <c r="AB64" s="484">
        <v>0</v>
      </c>
      <c r="AC64" s="484">
        <v>75</v>
      </c>
      <c r="AD64" s="484">
        <v>92</v>
      </c>
      <c r="AE64" s="484">
        <v>4</v>
      </c>
      <c r="AF64" s="146">
        <v>92</v>
      </c>
      <c r="AG64" s="146">
        <v>92</v>
      </c>
      <c r="AH64" s="146">
        <v>92</v>
      </c>
      <c r="AI64" s="489"/>
      <c r="AJ64" s="487">
        <v>112</v>
      </c>
      <c r="AK64" s="484">
        <v>112</v>
      </c>
      <c r="AL64" s="484">
        <v>1</v>
      </c>
      <c r="AM64" s="484">
        <v>270</v>
      </c>
      <c r="AN64" s="484">
        <v>281</v>
      </c>
      <c r="AO64" s="484">
        <v>25</v>
      </c>
      <c r="AP64" s="146">
        <v>252</v>
      </c>
      <c r="AQ64" s="146">
        <v>252</v>
      </c>
      <c r="AR64" s="146">
        <v>252</v>
      </c>
      <c r="AS64" s="489"/>
      <c r="AT64" s="487">
        <v>78</v>
      </c>
      <c r="AU64" s="484">
        <v>78</v>
      </c>
      <c r="AV64" s="484">
        <v>10</v>
      </c>
      <c r="AW64" s="484">
        <v>108</v>
      </c>
      <c r="AX64" s="127">
        <v>122</v>
      </c>
      <c r="AY64" s="484">
        <v>0</v>
      </c>
      <c r="AZ64" s="146">
        <v>109</v>
      </c>
      <c r="BA64" s="146">
        <v>109</v>
      </c>
      <c r="BB64" s="146">
        <v>109</v>
      </c>
      <c r="BC64" s="489"/>
      <c r="BD64" s="487">
        <v>39</v>
      </c>
      <c r="BE64" s="484">
        <v>39</v>
      </c>
      <c r="BF64" s="484">
        <v>0</v>
      </c>
      <c r="BG64" s="484">
        <v>39</v>
      </c>
      <c r="BH64" s="484">
        <v>89</v>
      </c>
      <c r="BI64" s="484">
        <v>8</v>
      </c>
      <c r="BJ64" s="146">
        <v>74</v>
      </c>
      <c r="BK64" s="146">
        <v>74</v>
      </c>
      <c r="BL64" s="146">
        <v>74</v>
      </c>
      <c r="BM64" s="489"/>
      <c r="BN64" s="487">
        <v>65</v>
      </c>
      <c r="BO64" s="484">
        <v>65</v>
      </c>
      <c r="BP64" s="484">
        <v>0</v>
      </c>
      <c r="BQ64" s="484">
        <v>140</v>
      </c>
      <c r="BR64" s="146">
        <v>207</v>
      </c>
      <c r="BS64" s="146">
        <v>0</v>
      </c>
      <c r="BT64" s="146">
        <v>149</v>
      </c>
      <c r="BU64" s="146">
        <v>149</v>
      </c>
      <c r="BV64" s="146">
        <v>149</v>
      </c>
      <c r="BW64" s="490"/>
      <c r="BX64" s="487">
        <v>42</v>
      </c>
      <c r="BY64" s="484">
        <v>50</v>
      </c>
      <c r="BZ64" s="484">
        <v>0</v>
      </c>
      <c r="CA64" s="484">
        <v>60</v>
      </c>
      <c r="CB64" s="484">
        <v>110</v>
      </c>
      <c r="CC64" s="484">
        <v>5</v>
      </c>
      <c r="CD64" s="146">
        <v>104</v>
      </c>
      <c r="CE64" s="146">
        <v>104</v>
      </c>
      <c r="CF64" s="146">
        <v>104</v>
      </c>
      <c r="CG64" s="491"/>
      <c r="CH64" s="492">
        <f t="shared" si="0"/>
        <v>583</v>
      </c>
      <c r="CI64" s="493">
        <f t="shared" si="1"/>
        <v>591</v>
      </c>
      <c r="CJ64" s="493">
        <f t="shared" si="2"/>
        <v>14</v>
      </c>
      <c r="CK64" s="493">
        <f t="shared" si="3"/>
        <v>1027</v>
      </c>
      <c r="CL64" s="493">
        <f t="shared" si="4"/>
        <v>1171</v>
      </c>
      <c r="CM64" s="493">
        <f t="shared" si="5"/>
        <v>42</v>
      </c>
      <c r="CN64" s="493">
        <f t="shared" si="6"/>
        <v>1034</v>
      </c>
      <c r="CO64" s="493">
        <f t="shared" si="7"/>
        <v>1034</v>
      </c>
      <c r="CP64" s="493">
        <f t="shared" si="8"/>
        <v>1034</v>
      </c>
      <c r="CQ64"/>
      <c r="CR64" s="255">
        <f t="shared" si="17"/>
        <v>7</v>
      </c>
      <c r="CS64" s="256">
        <f t="shared" si="18"/>
        <v>443</v>
      </c>
    </row>
    <row r="65" spans="1:97" ht="15" customHeight="1" x14ac:dyDescent="0.25">
      <c r="A65" s="9"/>
      <c r="B65" s="480">
        <v>26</v>
      </c>
      <c r="C65" s="481" t="s">
        <v>609</v>
      </c>
      <c r="D65" s="481" t="s">
        <v>48</v>
      </c>
      <c r="E65" s="482" t="s">
        <v>465</v>
      </c>
      <c r="F65" s="483">
        <v>37</v>
      </c>
      <c r="G65" s="484">
        <v>37</v>
      </c>
      <c r="H65" s="484">
        <v>19</v>
      </c>
      <c r="I65" s="484">
        <v>0</v>
      </c>
      <c r="J65" s="484">
        <v>0</v>
      </c>
      <c r="K65" s="484">
        <v>0</v>
      </c>
      <c r="L65" s="485">
        <v>0</v>
      </c>
      <c r="M65" s="485">
        <v>0</v>
      </c>
      <c r="N65" s="485">
        <v>0</v>
      </c>
      <c r="O65" s="486"/>
      <c r="P65" s="487">
        <v>50</v>
      </c>
      <c r="Q65" s="484">
        <v>60</v>
      </c>
      <c r="R65" s="484">
        <v>36</v>
      </c>
      <c r="S65" s="484">
        <v>54</v>
      </c>
      <c r="T65" s="484">
        <v>88</v>
      </c>
      <c r="U65" s="484">
        <v>48</v>
      </c>
      <c r="V65" s="239">
        <v>72</v>
      </c>
      <c r="W65" s="243">
        <v>72</v>
      </c>
      <c r="X65" s="244">
        <v>72</v>
      </c>
      <c r="Y65" s="489"/>
      <c r="Z65" s="487">
        <v>67</v>
      </c>
      <c r="AA65" s="484">
        <v>67</v>
      </c>
      <c r="AB65" s="484">
        <v>51</v>
      </c>
      <c r="AC65" s="484">
        <v>70</v>
      </c>
      <c r="AD65" s="484">
        <v>111</v>
      </c>
      <c r="AE65" s="484">
        <v>70</v>
      </c>
      <c r="AF65" s="146">
        <v>95</v>
      </c>
      <c r="AG65" s="146">
        <v>95</v>
      </c>
      <c r="AH65" s="146">
        <v>95</v>
      </c>
      <c r="AI65" s="489"/>
      <c r="AJ65" s="487">
        <v>115</v>
      </c>
      <c r="AK65" s="484">
        <v>115</v>
      </c>
      <c r="AL65" s="484">
        <v>72</v>
      </c>
      <c r="AM65" s="484">
        <v>110</v>
      </c>
      <c r="AN65" s="484">
        <v>128</v>
      </c>
      <c r="AO65" s="484">
        <v>66</v>
      </c>
      <c r="AP65" s="146">
        <v>117</v>
      </c>
      <c r="AQ65" s="146">
        <v>117</v>
      </c>
      <c r="AR65" s="146">
        <v>117</v>
      </c>
      <c r="AS65" s="489"/>
      <c r="AT65" s="487">
        <v>65</v>
      </c>
      <c r="AU65" s="484">
        <v>65</v>
      </c>
      <c r="AV65" s="484">
        <v>43</v>
      </c>
      <c r="AW65" s="484">
        <v>65</v>
      </c>
      <c r="AX65" s="127">
        <v>67</v>
      </c>
      <c r="AY65" s="484">
        <v>30</v>
      </c>
      <c r="AZ65" s="146">
        <v>65</v>
      </c>
      <c r="BA65" s="146">
        <v>65</v>
      </c>
      <c r="BB65" s="146">
        <v>65</v>
      </c>
      <c r="BC65" s="489"/>
      <c r="BD65" s="487">
        <v>61</v>
      </c>
      <c r="BE65" s="484">
        <v>61</v>
      </c>
      <c r="BF65" s="484">
        <v>47</v>
      </c>
      <c r="BG65" s="484">
        <v>61</v>
      </c>
      <c r="BH65" s="484">
        <v>82</v>
      </c>
      <c r="BI65" s="484">
        <v>43</v>
      </c>
      <c r="BJ65" s="146">
        <v>61</v>
      </c>
      <c r="BK65" s="146">
        <v>61</v>
      </c>
      <c r="BL65" s="146">
        <v>61</v>
      </c>
      <c r="BM65" s="489"/>
      <c r="BN65" s="487">
        <v>72</v>
      </c>
      <c r="BO65" s="484">
        <v>72</v>
      </c>
      <c r="BP65" s="484">
        <v>12</v>
      </c>
      <c r="BQ65" s="484">
        <v>72</v>
      </c>
      <c r="BR65" s="146">
        <v>75</v>
      </c>
      <c r="BS65" s="146">
        <v>23</v>
      </c>
      <c r="BT65" s="146">
        <v>70</v>
      </c>
      <c r="BU65" s="146">
        <v>70</v>
      </c>
      <c r="BV65" s="146">
        <v>70</v>
      </c>
      <c r="BW65" s="490"/>
      <c r="BX65" s="487">
        <v>57</v>
      </c>
      <c r="BY65" s="484">
        <v>57</v>
      </c>
      <c r="BZ65" s="484">
        <v>44</v>
      </c>
      <c r="CA65" s="484">
        <v>57</v>
      </c>
      <c r="CB65" s="484">
        <v>53</v>
      </c>
      <c r="CC65" s="484">
        <v>47</v>
      </c>
      <c r="CD65" s="146">
        <v>38</v>
      </c>
      <c r="CE65" s="146">
        <v>38</v>
      </c>
      <c r="CF65" s="146">
        <v>38</v>
      </c>
      <c r="CG65" s="491"/>
      <c r="CH65" s="492">
        <f t="shared" si="0"/>
        <v>524</v>
      </c>
      <c r="CI65" s="493">
        <f t="shared" si="1"/>
        <v>534</v>
      </c>
      <c r="CJ65" s="493">
        <f t="shared" si="2"/>
        <v>324</v>
      </c>
      <c r="CK65" s="493">
        <f t="shared" si="3"/>
        <v>489</v>
      </c>
      <c r="CL65" s="493">
        <f t="shared" si="4"/>
        <v>604</v>
      </c>
      <c r="CM65" s="493">
        <f t="shared" si="5"/>
        <v>327</v>
      </c>
      <c r="CN65" s="493">
        <f t="shared" si="6"/>
        <v>518</v>
      </c>
      <c r="CO65" s="493">
        <f t="shared" si="7"/>
        <v>518</v>
      </c>
      <c r="CP65" s="493">
        <f t="shared" si="8"/>
        <v>518</v>
      </c>
      <c r="CQ65"/>
      <c r="CR65" s="255">
        <f t="shared" si="17"/>
        <v>29</v>
      </c>
      <c r="CS65" s="256">
        <f t="shared" si="18"/>
        <v>-16</v>
      </c>
    </row>
    <row r="66" spans="1:97" ht="15" customHeight="1" x14ac:dyDescent="0.25">
      <c r="A66" s="9"/>
      <c r="B66" s="480">
        <v>26</v>
      </c>
      <c r="C66" s="481" t="s">
        <v>609</v>
      </c>
      <c r="D66" s="481" t="s">
        <v>49</v>
      </c>
      <c r="E66" s="482" t="s">
        <v>466</v>
      </c>
      <c r="F66" s="483">
        <v>43</v>
      </c>
      <c r="G66" s="484">
        <v>43</v>
      </c>
      <c r="H66" s="484">
        <v>0</v>
      </c>
      <c r="I66" s="484">
        <v>94</v>
      </c>
      <c r="J66" s="484">
        <v>124</v>
      </c>
      <c r="K66" s="484">
        <v>0</v>
      </c>
      <c r="L66" s="485">
        <v>112</v>
      </c>
      <c r="M66" s="485">
        <v>112</v>
      </c>
      <c r="N66" s="485">
        <v>112</v>
      </c>
      <c r="O66" s="486"/>
      <c r="P66" s="487">
        <v>20</v>
      </c>
      <c r="Q66" s="484">
        <v>20</v>
      </c>
      <c r="R66" s="484">
        <v>2</v>
      </c>
      <c r="S66" s="484">
        <v>78</v>
      </c>
      <c r="T66" s="484">
        <v>98</v>
      </c>
      <c r="U66" s="484">
        <v>20</v>
      </c>
      <c r="V66" s="239">
        <v>56</v>
      </c>
      <c r="W66" s="243">
        <v>56</v>
      </c>
      <c r="X66" s="244">
        <v>56</v>
      </c>
      <c r="Y66" s="489"/>
      <c r="Z66" s="487">
        <v>20</v>
      </c>
      <c r="AA66" s="484">
        <v>20</v>
      </c>
      <c r="AB66" s="484">
        <v>5</v>
      </c>
      <c r="AC66" s="484">
        <v>40</v>
      </c>
      <c r="AD66" s="484">
        <v>69</v>
      </c>
      <c r="AE66" s="484">
        <v>8</v>
      </c>
      <c r="AF66" s="146">
        <v>65</v>
      </c>
      <c r="AG66" s="146">
        <v>65</v>
      </c>
      <c r="AH66" s="146">
        <v>65</v>
      </c>
      <c r="AI66" s="489"/>
      <c r="AJ66" s="487">
        <v>15</v>
      </c>
      <c r="AK66" s="484">
        <v>15</v>
      </c>
      <c r="AL66" s="484">
        <v>0</v>
      </c>
      <c r="AM66" s="484">
        <v>25</v>
      </c>
      <c r="AN66" s="484">
        <v>37</v>
      </c>
      <c r="AO66" s="484">
        <v>0</v>
      </c>
      <c r="AP66" s="146">
        <v>31</v>
      </c>
      <c r="AQ66" s="146">
        <v>31</v>
      </c>
      <c r="AR66" s="146">
        <v>31</v>
      </c>
      <c r="AS66" s="489"/>
      <c r="AT66" s="487">
        <v>20</v>
      </c>
      <c r="AU66" s="484">
        <v>20</v>
      </c>
      <c r="AV66" s="484">
        <v>5</v>
      </c>
      <c r="AW66" s="484">
        <v>60</v>
      </c>
      <c r="AX66" s="127">
        <v>91</v>
      </c>
      <c r="AY66" s="484">
        <v>0</v>
      </c>
      <c r="AZ66" s="146">
        <v>69</v>
      </c>
      <c r="BA66" s="146">
        <v>69</v>
      </c>
      <c r="BB66" s="146">
        <v>69</v>
      </c>
      <c r="BC66" s="489"/>
      <c r="BD66" s="487">
        <v>25</v>
      </c>
      <c r="BE66" s="484">
        <v>25</v>
      </c>
      <c r="BF66" s="484">
        <v>0</v>
      </c>
      <c r="BG66" s="484">
        <v>25</v>
      </c>
      <c r="BH66" s="484">
        <v>111</v>
      </c>
      <c r="BI66" s="484">
        <v>15</v>
      </c>
      <c r="BJ66" s="146">
        <v>76</v>
      </c>
      <c r="BK66" s="146">
        <v>76</v>
      </c>
      <c r="BL66" s="146">
        <v>76</v>
      </c>
      <c r="BM66" s="489"/>
      <c r="BN66" s="487">
        <v>20</v>
      </c>
      <c r="BO66" s="484">
        <v>20</v>
      </c>
      <c r="BP66" s="484">
        <v>0</v>
      </c>
      <c r="BQ66" s="484">
        <v>48</v>
      </c>
      <c r="BR66" s="146">
        <v>107</v>
      </c>
      <c r="BS66" s="146">
        <v>1</v>
      </c>
      <c r="BT66" s="146">
        <v>79</v>
      </c>
      <c r="BU66" s="146">
        <v>79</v>
      </c>
      <c r="BV66" s="146">
        <v>79</v>
      </c>
      <c r="BW66" s="490"/>
      <c r="BX66" s="487">
        <v>20</v>
      </c>
      <c r="BY66" s="484">
        <v>20</v>
      </c>
      <c r="BZ66" s="484">
        <v>6</v>
      </c>
      <c r="CA66" s="484">
        <v>18</v>
      </c>
      <c r="CB66" s="484">
        <v>83</v>
      </c>
      <c r="CC66" s="484">
        <v>12</v>
      </c>
      <c r="CD66" s="146">
        <v>38</v>
      </c>
      <c r="CE66" s="146">
        <v>40</v>
      </c>
      <c r="CF66" s="146">
        <v>40</v>
      </c>
      <c r="CG66" s="491"/>
      <c r="CH66" s="492">
        <f t="shared" si="0"/>
        <v>183</v>
      </c>
      <c r="CI66" s="493">
        <f t="shared" si="1"/>
        <v>183</v>
      </c>
      <c r="CJ66" s="493">
        <f t="shared" si="2"/>
        <v>18</v>
      </c>
      <c r="CK66" s="493">
        <f t="shared" si="3"/>
        <v>388</v>
      </c>
      <c r="CL66" s="493">
        <f t="shared" si="4"/>
        <v>720</v>
      </c>
      <c r="CM66" s="493">
        <f t="shared" si="5"/>
        <v>56</v>
      </c>
      <c r="CN66" s="493">
        <f t="shared" si="6"/>
        <v>526</v>
      </c>
      <c r="CO66" s="493">
        <f t="shared" si="7"/>
        <v>528</v>
      </c>
      <c r="CP66" s="493">
        <f t="shared" si="8"/>
        <v>528</v>
      </c>
      <c r="CQ66"/>
      <c r="CR66" s="255">
        <f t="shared" si="17"/>
        <v>140</v>
      </c>
      <c r="CS66" s="256">
        <f t="shared" si="18"/>
        <v>345</v>
      </c>
    </row>
    <row r="67" spans="1:97" ht="15" customHeight="1" x14ac:dyDescent="0.25">
      <c r="A67" s="9"/>
      <c r="B67" s="480">
        <v>26</v>
      </c>
      <c r="C67" s="481" t="s">
        <v>609</v>
      </c>
      <c r="D67" s="481" t="s">
        <v>50</v>
      </c>
      <c r="E67" s="482" t="s">
        <v>467</v>
      </c>
      <c r="F67" s="483">
        <v>20</v>
      </c>
      <c r="G67" s="484">
        <f t="shared" ref="G67:K67" si="61">SUM(G68:G74)</f>
        <v>87</v>
      </c>
      <c r="H67" s="484">
        <f t="shared" si="61"/>
        <v>6</v>
      </c>
      <c r="I67" s="484">
        <f t="shared" si="61"/>
        <v>36</v>
      </c>
      <c r="J67" s="484">
        <f t="shared" si="61"/>
        <v>57</v>
      </c>
      <c r="K67" s="484">
        <f t="shared" si="61"/>
        <v>0</v>
      </c>
      <c r="L67" s="485">
        <v>46</v>
      </c>
      <c r="M67" s="485">
        <v>46</v>
      </c>
      <c r="N67" s="485">
        <v>46</v>
      </c>
      <c r="O67" s="486"/>
      <c r="P67" s="487">
        <f t="shared" ref="P67:U67" si="62">SUM(P68:P74)</f>
        <v>36</v>
      </c>
      <c r="Q67" s="484">
        <f t="shared" si="62"/>
        <v>36</v>
      </c>
      <c r="R67" s="484">
        <f t="shared" si="62"/>
        <v>0</v>
      </c>
      <c r="S67" s="484">
        <f t="shared" si="62"/>
        <v>35</v>
      </c>
      <c r="T67" s="484">
        <f t="shared" si="62"/>
        <v>69</v>
      </c>
      <c r="U67" s="484">
        <f t="shared" si="62"/>
        <v>10</v>
      </c>
      <c r="V67" s="233">
        <v>64</v>
      </c>
      <c r="W67" s="234">
        <v>64</v>
      </c>
      <c r="X67" s="235">
        <v>64</v>
      </c>
      <c r="Y67" s="489"/>
      <c r="Z67" s="487">
        <f t="shared" ref="Z67:AE67" si="63">SUM(Z68:Z74)</f>
        <v>34</v>
      </c>
      <c r="AA67" s="484">
        <f t="shared" si="63"/>
        <v>34</v>
      </c>
      <c r="AB67" s="484">
        <f t="shared" si="63"/>
        <v>16</v>
      </c>
      <c r="AC67" s="484">
        <f t="shared" si="63"/>
        <v>46</v>
      </c>
      <c r="AD67" s="484">
        <f t="shared" si="63"/>
        <v>67</v>
      </c>
      <c r="AE67" s="484">
        <f t="shared" si="63"/>
        <v>29</v>
      </c>
      <c r="AF67" s="146">
        <v>46</v>
      </c>
      <c r="AG67" s="146">
        <v>46</v>
      </c>
      <c r="AH67" s="146">
        <v>46</v>
      </c>
      <c r="AI67" s="489"/>
      <c r="AJ67" s="487">
        <f t="shared" ref="AJ67:AO67" si="64">SUM(AJ68:AJ74)</f>
        <v>120</v>
      </c>
      <c r="AK67" s="484">
        <f t="shared" si="64"/>
        <v>120</v>
      </c>
      <c r="AL67" s="484">
        <f t="shared" si="64"/>
        <v>14</v>
      </c>
      <c r="AM67" s="484">
        <f t="shared" si="64"/>
        <v>50</v>
      </c>
      <c r="AN67" s="484">
        <f t="shared" si="64"/>
        <v>87</v>
      </c>
      <c r="AO67" s="484">
        <f t="shared" si="64"/>
        <v>16</v>
      </c>
      <c r="AP67" s="146">
        <v>51</v>
      </c>
      <c r="AQ67" s="146">
        <v>51</v>
      </c>
      <c r="AR67" s="146">
        <v>51</v>
      </c>
      <c r="AS67" s="489"/>
      <c r="AT67" s="487">
        <f t="shared" ref="AT67:AY67" si="65">SUM(AT68:AT74)</f>
        <v>55</v>
      </c>
      <c r="AU67" s="484">
        <f t="shared" si="65"/>
        <v>55</v>
      </c>
      <c r="AV67" s="484">
        <f t="shared" si="65"/>
        <v>15</v>
      </c>
      <c r="AW67" s="484">
        <f t="shared" si="65"/>
        <v>74</v>
      </c>
      <c r="AX67" s="127">
        <v>94</v>
      </c>
      <c r="AY67" s="484">
        <f t="shared" si="65"/>
        <v>14</v>
      </c>
      <c r="AZ67" s="146">
        <v>90</v>
      </c>
      <c r="BA67" s="146">
        <v>90</v>
      </c>
      <c r="BB67" s="146">
        <v>90</v>
      </c>
      <c r="BC67" s="489"/>
      <c r="BD67" s="487">
        <f t="shared" ref="BD67:BI67" si="66">SUM(BD68:BD74)</f>
        <v>23</v>
      </c>
      <c r="BE67" s="484">
        <f t="shared" si="66"/>
        <v>23</v>
      </c>
      <c r="BF67" s="484">
        <f t="shared" si="66"/>
        <v>16</v>
      </c>
      <c r="BG67" s="484">
        <f t="shared" si="66"/>
        <v>23</v>
      </c>
      <c r="BH67" s="484">
        <f t="shared" si="66"/>
        <v>35</v>
      </c>
      <c r="BI67" s="484">
        <f t="shared" si="66"/>
        <v>8</v>
      </c>
      <c r="BJ67" s="146">
        <v>15</v>
      </c>
      <c r="BK67" s="146">
        <v>15</v>
      </c>
      <c r="BL67" s="146">
        <v>15</v>
      </c>
      <c r="BM67" s="489"/>
      <c r="BN67" s="487">
        <f t="shared" ref="BN67:BQ67" si="67">SUM(BN68:BN74)</f>
        <v>45</v>
      </c>
      <c r="BO67" s="484">
        <f t="shared" si="67"/>
        <v>45</v>
      </c>
      <c r="BP67" s="484">
        <f t="shared" si="67"/>
        <v>10</v>
      </c>
      <c r="BQ67" s="484">
        <f t="shared" si="67"/>
        <v>56</v>
      </c>
      <c r="BR67" s="146">
        <v>107</v>
      </c>
      <c r="BS67" s="146">
        <v>30</v>
      </c>
      <c r="BT67" s="146">
        <v>77</v>
      </c>
      <c r="BU67" s="146">
        <v>77</v>
      </c>
      <c r="BV67" s="146">
        <v>77</v>
      </c>
      <c r="BW67" s="490"/>
      <c r="BX67" s="487">
        <f t="shared" ref="BX67:CC67" si="68">SUM(BX68:BX74)</f>
        <v>48</v>
      </c>
      <c r="BY67" s="484">
        <f t="shared" si="68"/>
        <v>48</v>
      </c>
      <c r="BZ67" s="484">
        <f t="shared" si="68"/>
        <v>5</v>
      </c>
      <c r="CA67" s="484">
        <f t="shared" si="68"/>
        <v>43</v>
      </c>
      <c r="CB67" s="484">
        <f t="shared" si="68"/>
        <v>60</v>
      </c>
      <c r="CC67" s="484">
        <f t="shared" si="68"/>
        <v>8</v>
      </c>
      <c r="CD67" s="146">
        <v>39</v>
      </c>
      <c r="CE67" s="146">
        <v>39</v>
      </c>
      <c r="CF67" s="146">
        <v>39</v>
      </c>
      <c r="CG67" s="491"/>
      <c r="CH67" s="492">
        <f t="shared" si="0"/>
        <v>381</v>
      </c>
      <c r="CI67" s="493">
        <f t="shared" si="1"/>
        <v>448</v>
      </c>
      <c r="CJ67" s="493">
        <f t="shared" si="2"/>
        <v>82</v>
      </c>
      <c r="CK67" s="493">
        <f t="shared" si="3"/>
        <v>363</v>
      </c>
      <c r="CL67" s="493">
        <f t="shared" si="4"/>
        <v>576</v>
      </c>
      <c r="CM67" s="493">
        <f t="shared" si="5"/>
        <v>115</v>
      </c>
      <c r="CN67" s="493">
        <f t="shared" si="6"/>
        <v>428</v>
      </c>
      <c r="CO67" s="493">
        <f t="shared" si="7"/>
        <v>428</v>
      </c>
      <c r="CP67" s="493">
        <f t="shared" si="8"/>
        <v>428</v>
      </c>
      <c r="CQ67"/>
      <c r="CR67" s="255">
        <f t="shared" si="17"/>
        <v>65</v>
      </c>
      <c r="CS67" s="256">
        <f t="shared" si="18"/>
        <v>-20</v>
      </c>
    </row>
    <row r="68" spans="1:97" ht="15" customHeight="1" x14ac:dyDescent="0.25">
      <c r="A68" s="9"/>
      <c r="B68" s="495">
        <v>26</v>
      </c>
      <c r="C68" s="496" t="s">
        <v>609</v>
      </c>
      <c r="D68" s="496" t="s">
        <v>948</v>
      </c>
      <c r="E68" s="497" t="s">
        <v>467</v>
      </c>
      <c r="F68" s="498">
        <v>0</v>
      </c>
      <c r="G68" s="499">
        <v>0</v>
      </c>
      <c r="H68" s="499">
        <v>0</v>
      </c>
      <c r="I68" s="499">
        <v>0</v>
      </c>
      <c r="J68" s="499">
        <v>0</v>
      </c>
      <c r="K68" s="499">
        <v>0</v>
      </c>
      <c r="L68" s="514"/>
      <c r="M68" s="514"/>
      <c r="N68" s="514"/>
      <c r="O68" s="501"/>
      <c r="P68" s="502">
        <v>0</v>
      </c>
      <c r="Q68" s="499">
        <v>0</v>
      </c>
      <c r="R68" s="499">
        <v>0</v>
      </c>
      <c r="S68" s="499">
        <v>0</v>
      </c>
      <c r="T68" s="499">
        <v>0</v>
      </c>
      <c r="U68" s="499">
        <v>0</v>
      </c>
      <c r="V68" s="515"/>
      <c r="W68" s="515"/>
      <c r="X68" s="516"/>
      <c r="Y68" s="504"/>
      <c r="Z68" s="502">
        <v>0</v>
      </c>
      <c r="AA68" s="499">
        <v>0</v>
      </c>
      <c r="AB68" s="499">
        <v>0</v>
      </c>
      <c r="AC68" s="499">
        <v>0</v>
      </c>
      <c r="AD68" s="499">
        <v>0</v>
      </c>
      <c r="AE68" s="499">
        <v>0</v>
      </c>
      <c r="AF68" s="175">
        <v>0</v>
      </c>
      <c r="AG68" s="175">
        <v>0</v>
      </c>
      <c r="AH68" s="175">
        <v>0</v>
      </c>
      <c r="AI68" s="504"/>
      <c r="AJ68" s="502">
        <v>0</v>
      </c>
      <c r="AK68" s="499">
        <v>0</v>
      </c>
      <c r="AL68" s="499">
        <v>0</v>
      </c>
      <c r="AM68" s="499">
        <v>50</v>
      </c>
      <c r="AN68" s="499">
        <v>0</v>
      </c>
      <c r="AO68" s="499">
        <v>0</v>
      </c>
      <c r="AP68" s="175">
        <v>0</v>
      </c>
      <c r="AQ68" s="175">
        <v>0</v>
      </c>
      <c r="AR68" s="175">
        <v>0</v>
      </c>
      <c r="AS68" s="504"/>
      <c r="AT68" s="502">
        <v>0</v>
      </c>
      <c r="AU68" s="499">
        <v>0</v>
      </c>
      <c r="AV68" s="499">
        <v>0</v>
      </c>
      <c r="AW68" s="499">
        <v>0</v>
      </c>
      <c r="AX68" s="129"/>
      <c r="AY68" s="499">
        <v>0</v>
      </c>
      <c r="AZ68" s="175"/>
      <c r="BA68" s="175"/>
      <c r="BB68" s="175"/>
      <c r="BC68" s="504"/>
      <c r="BD68" s="502">
        <v>0</v>
      </c>
      <c r="BE68" s="499">
        <v>0</v>
      </c>
      <c r="BF68" s="499">
        <v>0</v>
      </c>
      <c r="BG68" s="499">
        <v>0</v>
      </c>
      <c r="BH68" s="499">
        <v>0</v>
      </c>
      <c r="BI68" s="499">
        <v>0</v>
      </c>
      <c r="BJ68" s="175"/>
      <c r="BK68" s="175"/>
      <c r="BL68" s="175"/>
      <c r="BM68" s="504"/>
      <c r="BN68" s="502">
        <v>0</v>
      </c>
      <c r="BO68" s="499">
        <v>0</v>
      </c>
      <c r="BP68" s="499">
        <v>0</v>
      </c>
      <c r="BQ68" s="499">
        <v>0</v>
      </c>
      <c r="BR68" s="175"/>
      <c r="BS68" s="175"/>
      <c r="BT68" s="175"/>
      <c r="BU68" s="175"/>
      <c r="BV68" s="175"/>
      <c r="BW68" s="505"/>
      <c r="BX68" s="502">
        <v>0</v>
      </c>
      <c r="BY68" s="499">
        <v>0</v>
      </c>
      <c r="BZ68" s="499">
        <v>0</v>
      </c>
      <c r="CA68" s="499">
        <v>30</v>
      </c>
      <c r="CB68" s="499">
        <v>0</v>
      </c>
      <c r="CC68" s="499">
        <v>0</v>
      </c>
      <c r="CD68" s="175">
        <v>0</v>
      </c>
      <c r="CE68" s="175">
        <v>0</v>
      </c>
      <c r="CF68" s="175">
        <v>0</v>
      </c>
      <c r="CG68" s="506"/>
      <c r="CH68" s="507">
        <f t="shared" si="0"/>
        <v>0</v>
      </c>
      <c r="CI68" s="508">
        <f t="shared" si="1"/>
        <v>0</v>
      </c>
      <c r="CJ68" s="508">
        <f t="shared" si="2"/>
        <v>0</v>
      </c>
      <c r="CK68" s="508">
        <f t="shared" si="3"/>
        <v>80</v>
      </c>
      <c r="CL68" s="508">
        <f t="shared" si="4"/>
        <v>0</v>
      </c>
      <c r="CM68" s="508">
        <f t="shared" si="5"/>
        <v>0</v>
      </c>
      <c r="CN68" s="508">
        <f t="shared" si="6"/>
        <v>0</v>
      </c>
      <c r="CO68" s="508">
        <f t="shared" si="7"/>
        <v>0</v>
      </c>
      <c r="CP68" s="508">
        <f t="shared" si="8"/>
        <v>0</v>
      </c>
      <c r="CQ68" s="249"/>
      <c r="CR68" s="264">
        <f t="shared" si="17"/>
        <v>-80</v>
      </c>
      <c r="CS68" s="257">
        <f t="shared" si="18"/>
        <v>0</v>
      </c>
    </row>
    <row r="69" spans="1:97" ht="15" customHeight="1" x14ac:dyDescent="0.25">
      <c r="A69" s="9"/>
      <c r="B69" s="495">
        <v>26</v>
      </c>
      <c r="C69" s="496" t="s">
        <v>609</v>
      </c>
      <c r="D69" s="496" t="s">
        <v>51</v>
      </c>
      <c r="E69" s="497" t="s">
        <v>468</v>
      </c>
      <c r="F69" s="498">
        <v>17</v>
      </c>
      <c r="G69" s="499">
        <v>17</v>
      </c>
      <c r="H69" s="499">
        <v>5</v>
      </c>
      <c r="I69" s="499">
        <v>26</v>
      </c>
      <c r="J69" s="499">
        <v>43</v>
      </c>
      <c r="K69" s="499">
        <v>0</v>
      </c>
      <c r="L69" s="500">
        <v>36</v>
      </c>
      <c r="M69" s="500">
        <v>36</v>
      </c>
      <c r="N69" s="500">
        <v>36</v>
      </c>
      <c r="O69" s="501"/>
      <c r="P69" s="502">
        <v>35</v>
      </c>
      <c r="Q69" s="499">
        <v>35</v>
      </c>
      <c r="R69" s="499">
        <v>0</v>
      </c>
      <c r="S69" s="499">
        <v>35</v>
      </c>
      <c r="T69" s="499">
        <v>60</v>
      </c>
      <c r="U69" s="499">
        <v>10</v>
      </c>
      <c r="V69" s="226">
        <v>55</v>
      </c>
      <c r="W69" s="226">
        <v>55</v>
      </c>
      <c r="X69" s="227">
        <v>55</v>
      </c>
      <c r="Y69" s="504"/>
      <c r="Z69" s="502">
        <v>14</v>
      </c>
      <c r="AA69" s="499">
        <v>14</v>
      </c>
      <c r="AB69" s="499">
        <v>12</v>
      </c>
      <c r="AC69" s="499">
        <v>18</v>
      </c>
      <c r="AD69" s="499">
        <v>27</v>
      </c>
      <c r="AE69" s="499">
        <v>17</v>
      </c>
      <c r="AF69" s="175">
        <v>27</v>
      </c>
      <c r="AG69" s="175">
        <v>27</v>
      </c>
      <c r="AH69" s="175">
        <v>27</v>
      </c>
      <c r="AI69" s="504"/>
      <c r="AJ69" s="502">
        <v>40</v>
      </c>
      <c r="AK69" s="499">
        <v>40</v>
      </c>
      <c r="AL69" s="499">
        <v>9</v>
      </c>
      <c r="AM69" s="499">
        <v>0</v>
      </c>
      <c r="AN69" s="499">
        <v>58</v>
      </c>
      <c r="AO69" s="499">
        <v>11</v>
      </c>
      <c r="AP69" s="175">
        <v>34</v>
      </c>
      <c r="AQ69" s="175">
        <v>34</v>
      </c>
      <c r="AR69" s="175">
        <v>34</v>
      </c>
      <c r="AS69" s="504"/>
      <c r="AT69" s="502">
        <v>35</v>
      </c>
      <c r="AU69" s="499">
        <v>35</v>
      </c>
      <c r="AV69" s="499">
        <v>10</v>
      </c>
      <c r="AW69" s="499">
        <v>64</v>
      </c>
      <c r="AX69" s="129">
        <v>94</v>
      </c>
      <c r="AY69" s="499">
        <v>14</v>
      </c>
      <c r="AZ69" s="175">
        <v>90</v>
      </c>
      <c r="BA69" s="175">
        <v>90</v>
      </c>
      <c r="BB69" s="175">
        <v>90</v>
      </c>
      <c r="BC69" s="504"/>
      <c r="BD69" s="502">
        <v>15</v>
      </c>
      <c r="BE69" s="499">
        <v>15</v>
      </c>
      <c r="BF69" s="499">
        <v>8</v>
      </c>
      <c r="BG69" s="499">
        <v>15</v>
      </c>
      <c r="BH69" s="499">
        <v>17</v>
      </c>
      <c r="BI69" s="499">
        <v>8</v>
      </c>
      <c r="BJ69" s="175">
        <v>8</v>
      </c>
      <c r="BK69" s="175">
        <v>8</v>
      </c>
      <c r="BL69" s="175">
        <v>8</v>
      </c>
      <c r="BM69" s="504"/>
      <c r="BN69" s="502">
        <v>19</v>
      </c>
      <c r="BO69" s="499">
        <v>19</v>
      </c>
      <c r="BP69" s="499">
        <v>10</v>
      </c>
      <c r="BQ69" s="499">
        <v>30</v>
      </c>
      <c r="BR69" s="175">
        <v>73</v>
      </c>
      <c r="BS69" s="175">
        <v>6</v>
      </c>
      <c r="BT69" s="175">
        <v>49</v>
      </c>
      <c r="BU69" s="175">
        <v>49</v>
      </c>
      <c r="BV69" s="175">
        <v>49</v>
      </c>
      <c r="BW69" s="505"/>
      <c r="BX69" s="502">
        <v>35</v>
      </c>
      <c r="BY69" s="499">
        <v>35</v>
      </c>
      <c r="BZ69" s="499">
        <v>5</v>
      </c>
      <c r="CA69" s="499">
        <v>5</v>
      </c>
      <c r="CB69" s="499">
        <v>44</v>
      </c>
      <c r="CC69" s="499">
        <v>8</v>
      </c>
      <c r="CD69" s="175">
        <v>30</v>
      </c>
      <c r="CE69" s="175">
        <v>30</v>
      </c>
      <c r="CF69" s="175">
        <v>30</v>
      </c>
      <c r="CG69" s="506"/>
      <c r="CH69" s="507">
        <f t="shared" si="0"/>
        <v>210</v>
      </c>
      <c r="CI69" s="508">
        <f t="shared" si="1"/>
        <v>210</v>
      </c>
      <c r="CJ69" s="508">
        <f t="shared" si="2"/>
        <v>59</v>
      </c>
      <c r="CK69" s="508">
        <f t="shared" si="3"/>
        <v>193</v>
      </c>
      <c r="CL69" s="508">
        <f t="shared" si="4"/>
        <v>416</v>
      </c>
      <c r="CM69" s="508">
        <f t="shared" si="5"/>
        <v>74</v>
      </c>
      <c r="CN69" s="508">
        <f t="shared" si="6"/>
        <v>329</v>
      </c>
      <c r="CO69" s="508">
        <f t="shared" si="7"/>
        <v>329</v>
      </c>
      <c r="CP69" s="508">
        <f t="shared" si="8"/>
        <v>329</v>
      </c>
      <c r="CQ69" s="249"/>
      <c r="CR69" s="264">
        <f t="shared" si="17"/>
        <v>136</v>
      </c>
      <c r="CS69" s="257">
        <f t="shared" si="18"/>
        <v>119</v>
      </c>
    </row>
    <row r="70" spans="1:97" ht="15" customHeight="1" x14ac:dyDescent="0.25">
      <c r="A70" s="9"/>
      <c r="B70" s="495">
        <v>26</v>
      </c>
      <c r="C70" s="496" t="s">
        <v>609</v>
      </c>
      <c r="D70" s="496" t="s">
        <v>52</v>
      </c>
      <c r="E70" s="497" t="s">
        <v>469</v>
      </c>
      <c r="F70" s="498">
        <v>3</v>
      </c>
      <c r="G70" s="499">
        <v>3</v>
      </c>
      <c r="H70" s="499">
        <v>0</v>
      </c>
      <c r="I70" s="499">
        <v>0</v>
      </c>
      <c r="J70" s="499">
        <v>0</v>
      </c>
      <c r="K70" s="499">
        <v>0</v>
      </c>
      <c r="L70" s="500">
        <v>0</v>
      </c>
      <c r="M70" s="500">
        <v>0</v>
      </c>
      <c r="N70" s="500">
        <v>0</v>
      </c>
      <c r="O70" s="501"/>
      <c r="P70" s="502">
        <v>1</v>
      </c>
      <c r="Q70" s="499">
        <v>1</v>
      </c>
      <c r="R70" s="499">
        <v>0</v>
      </c>
      <c r="S70" s="499">
        <v>0</v>
      </c>
      <c r="T70" s="503"/>
      <c r="U70" s="503"/>
      <c r="V70" s="226"/>
      <c r="W70" s="226"/>
      <c r="X70" s="227"/>
      <c r="Y70" s="504"/>
      <c r="Z70" s="502">
        <v>20</v>
      </c>
      <c r="AA70" s="499">
        <v>20</v>
      </c>
      <c r="AB70" s="499">
        <v>4</v>
      </c>
      <c r="AC70" s="499">
        <v>28</v>
      </c>
      <c r="AD70" s="499">
        <v>40</v>
      </c>
      <c r="AE70" s="499">
        <v>12</v>
      </c>
      <c r="AF70" s="175">
        <v>19</v>
      </c>
      <c r="AG70" s="175">
        <v>19</v>
      </c>
      <c r="AH70" s="175">
        <v>19</v>
      </c>
      <c r="AI70" s="504"/>
      <c r="AJ70" s="502">
        <v>20</v>
      </c>
      <c r="AK70" s="499">
        <v>20</v>
      </c>
      <c r="AL70" s="499">
        <v>5</v>
      </c>
      <c r="AM70" s="499">
        <v>0</v>
      </c>
      <c r="AN70" s="499">
        <v>5</v>
      </c>
      <c r="AO70" s="499">
        <v>5</v>
      </c>
      <c r="AP70" s="175">
        <v>5</v>
      </c>
      <c r="AQ70" s="175">
        <v>5</v>
      </c>
      <c r="AR70" s="175">
        <v>5</v>
      </c>
      <c r="AS70" s="504"/>
      <c r="AT70" s="502">
        <v>20</v>
      </c>
      <c r="AU70" s="499">
        <v>20</v>
      </c>
      <c r="AV70" s="499">
        <v>5</v>
      </c>
      <c r="AW70" s="499">
        <v>10</v>
      </c>
      <c r="AX70" s="129">
        <v>0</v>
      </c>
      <c r="AY70" s="499">
        <v>0</v>
      </c>
      <c r="AZ70" s="175">
        <v>0</v>
      </c>
      <c r="BA70" s="175">
        <v>0</v>
      </c>
      <c r="BB70" s="175">
        <v>0</v>
      </c>
      <c r="BC70" s="504"/>
      <c r="BD70" s="502">
        <v>8</v>
      </c>
      <c r="BE70" s="499">
        <v>8</v>
      </c>
      <c r="BF70" s="499">
        <v>8</v>
      </c>
      <c r="BG70" s="499">
        <v>8</v>
      </c>
      <c r="BH70" s="499">
        <v>8</v>
      </c>
      <c r="BI70" s="499">
        <v>0</v>
      </c>
      <c r="BJ70" s="175">
        <v>0</v>
      </c>
      <c r="BK70" s="175">
        <v>0</v>
      </c>
      <c r="BL70" s="175">
        <v>0</v>
      </c>
      <c r="BM70" s="504"/>
      <c r="BN70" s="502">
        <v>18</v>
      </c>
      <c r="BO70" s="499">
        <v>18</v>
      </c>
      <c r="BP70" s="499">
        <v>0</v>
      </c>
      <c r="BQ70" s="499">
        <v>10</v>
      </c>
      <c r="BR70" s="175">
        <v>24</v>
      </c>
      <c r="BS70" s="175">
        <v>24</v>
      </c>
      <c r="BT70" s="175">
        <v>20</v>
      </c>
      <c r="BU70" s="175">
        <v>20</v>
      </c>
      <c r="BV70" s="175">
        <v>20</v>
      </c>
      <c r="BW70" s="505"/>
      <c r="BX70" s="502">
        <v>5</v>
      </c>
      <c r="BY70" s="499">
        <v>5</v>
      </c>
      <c r="BZ70" s="499">
        <v>0</v>
      </c>
      <c r="CA70" s="499">
        <v>0</v>
      </c>
      <c r="CB70" s="499">
        <v>8</v>
      </c>
      <c r="CC70" s="499">
        <v>0</v>
      </c>
      <c r="CD70" s="175">
        <v>0</v>
      </c>
      <c r="CE70" s="175">
        <v>0</v>
      </c>
      <c r="CF70" s="175">
        <v>0</v>
      </c>
      <c r="CG70" s="506"/>
      <c r="CH70" s="507">
        <f t="shared" si="0"/>
        <v>95</v>
      </c>
      <c r="CI70" s="508">
        <f t="shared" si="1"/>
        <v>95</v>
      </c>
      <c r="CJ70" s="508">
        <f t="shared" si="2"/>
        <v>22</v>
      </c>
      <c r="CK70" s="508">
        <f t="shared" si="3"/>
        <v>56</v>
      </c>
      <c r="CL70" s="508">
        <f t="shared" si="4"/>
        <v>85</v>
      </c>
      <c r="CM70" s="508">
        <f t="shared" si="5"/>
        <v>41</v>
      </c>
      <c r="CN70" s="508">
        <f t="shared" si="6"/>
        <v>44</v>
      </c>
      <c r="CO70" s="508">
        <f t="shared" si="7"/>
        <v>44</v>
      </c>
      <c r="CP70" s="508">
        <f t="shared" si="8"/>
        <v>44</v>
      </c>
      <c r="CQ70" s="249"/>
      <c r="CR70" s="264">
        <f t="shared" si="17"/>
        <v>-12</v>
      </c>
      <c r="CS70" s="257">
        <f t="shared" si="18"/>
        <v>-51</v>
      </c>
    </row>
    <row r="71" spans="1:97" ht="15" customHeight="1" x14ac:dyDescent="0.25">
      <c r="A71" s="9"/>
      <c r="B71" s="495">
        <v>26</v>
      </c>
      <c r="C71" s="496" t="s">
        <v>609</v>
      </c>
      <c r="D71" s="496" t="s">
        <v>53</v>
      </c>
      <c r="E71" s="497" t="s">
        <v>470</v>
      </c>
      <c r="F71" s="498">
        <v>0</v>
      </c>
      <c r="G71" s="499">
        <v>0</v>
      </c>
      <c r="H71" s="499">
        <v>0</v>
      </c>
      <c r="I71" s="499">
        <v>0</v>
      </c>
      <c r="J71" s="499">
        <v>0</v>
      </c>
      <c r="K71" s="499">
        <v>0</v>
      </c>
      <c r="L71" s="500" t="s">
        <v>929</v>
      </c>
      <c r="M71" s="500" t="s">
        <v>929</v>
      </c>
      <c r="N71" s="500" t="s">
        <v>929</v>
      </c>
      <c r="O71" s="501"/>
      <c r="P71" s="502">
        <v>0</v>
      </c>
      <c r="Q71" s="499">
        <v>0</v>
      </c>
      <c r="R71" s="499">
        <v>0</v>
      </c>
      <c r="S71" s="499">
        <v>0</v>
      </c>
      <c r="T71" s="503"/>
      <c r="U71" s="503"/>
      <c r="V71" s="228"/>
      <c r="W71" s="228"/>
      <c r="X71" s="229"/>
      <c r="Y71" s="504"/>
      <c r="Z71" s="502">
        <v>0</v>
      </c>
      <c r="AA71" s="499">
        <v>0</v>
      </c>
      <c r="AB71" s="499">
        <v>0</v>
      </c>
      <c r="AC71" s="499">
        <v>0</v>
      </c>
      <c r="AD71" s="503"/>
      <c r="AE71" s="503"/>
      <c r="AF71" s="175"/>
      <c r="AG71" s="175"/>
      <c r="AH71" s="175"/>
      <c r="AI71" s="504"/>
      <c r="AJ71" s="502">
        <v>0</v>
      </c>
      <c r="AK71" s="499">
        <v>0</v>
      </c>
      <c r="AL71" s="499">
        <v>0</v>
      </c>
      <c r="AM71" s="499">
        <v>0</v>
      </c>
      <c r="AN71" s="499">
        <v>0</v>
      </c>
      <c r="AO71" s="499">
        <v>0</v>
      </c>
      <c r="AP71" s="175">
        <v>0</v>
      </c>
      <c r="AQ71" s="175">
        <v>0</v>
      </c>
      <c r="AR71" s="175">
        <v>0</v>
      </c>
      <c r="AS71" s="504"/>
      <c r="AT71" s="502">
        <v>0</v>
      </c>
      <c r="AU71" s="499">
        <v>0</v>
      </c>
      <c r="AV71" s="499">
        <v>0</v>
      </c>
      <c r="AW71" s="499">
        <v>0</v>
      </c>
      <c r="AX71" s="129"/>
      <c r="AY71" s="503"/>
      <c r="AZ71" s="175"/>
      <c r="BA71" s="175"/>
      <c r="BB71" s="175"/>
      <c r="BC71" s="504"/>
      <c r="BD71" s="502">
        <v>0</v>
      </c>
      <c r="BE71" s="499">
        <v>0</v>
      </c>
      <c r="BF71" s="499">
        <v>0</v>
      </c>
      <c r="BG71" s="499">
        <v>0</v>
      </c>
      <c r="BH71" s="499">
        <v>0</v>
      </c>
      <c r="BI71" s="499">
        <v>0</v>
      </c>
      <c r="BJ71" s="175">
        <v>0</v>
      </c>
      <c r="BK71" s="175">
        <v>0</v>
      </c>
      <c r="BL71" s="175">
        <v>0</v>
      </c>
      <c r="BM71" s="504"/>
      <c r="BN71" s="502">
        <v>0</v>
      </c>
      <c r="BO71" s="499">
        <v>0</v>
      </c>
      <c r="BP71" s="499">
        <v>0</v>
      </c>
      <c r="BQ71" s="499">
        <v>0</v>
      </c>
      <c r="BR71" s="175"/>
      <c r="BS71" s="175"/>
      <c r="BT71" s="175"/>
      <c r="BU71" s="175"/>
      <c r="BV71" s="175"/>
      <c r="BW71" s="505"/>
      <c r="BX71" s="502">
        <v>0</v>
      </c>
      <c r="BY71" s="499">
        <v>0</v>
      </c>
      <c r="BZ71" s="499">
        <v>0</v>
      </c>
      <c r="CA71" s="499">
        <v>0</v>
      </c>
      <c r="CB71" s="499">
        <v>0</v>
      </c>
      <c r="CC71" s="499">
        <v>0</v>
      </c>
      <c r="CD71" s="175">
        <v>0</v>
      </c>
      <c r="CE71" s="175">
        <v>0</v>
      </c>
      <c r="CF71" s="175">
        <v>0</v>
      </c>
      <c r="CG71" s="506"/>
      <c r="CH71" s="507">
        <f t="shared" si="0"/>
        <v>0</v>
      </c>
      <c r="CI71" s="508">
        <f t="shared" si="1"/>
        <v>0</v>
      </c>
      <c r="CJ71" s="508">
        <f t="shared" si="2"/>
        <v>0</v>
      </c>
      <c r="CK71" s="508">
        <f t="shared" si="3"/>
        <v>0</v>
      </c>
      <c r="CL71" s="508">
        <f t="shared" si="4"/>
        <v>0</v>
      </c>
      <c r="CM71" s="508">
        <f t="shared" si="5"/>
        <v>0</v>
      </c>
      <c r="CN71" s="508">
        <f t="shared" si="6"/>
        <v>0</v>
      </c>
      <c r="CO71" s="508">
        <f t="shared" si="7"/>
        <v>0</v>
      </c>
      <c r="CP71" s="508">
        <f t="shared" si="8"/>
        <v>0</v>
      </c>
      <c r="CQ71" s="249"/>
      <c r="CR71" s="264">
        <f t="shared" si="17"/>
        <v>0</v>
      </c>
      <c r="CS71" s="257">
        <f t="shared" si="18"/>
        <v>0</v>
      </c>
    </row>
    <row r="72" spans="1:97" ht="15" customHeight="1" x14ac:dyDescent="0.25">
      <c r="A72" s="9"/>
      <c r="B72" s="495">
        <v>26</v>
      </c>
      <c r="C72" s="496" t="s">
        <v>609</v>
      </c>
      <c r="D72" s="496" t="s">
        <v>54</v>
      </c>
      <c r="E72" s="497" t="s">
        <v>471</v>
      </c>
      <c r="F72" s="498">
        <v>0</v>
      </c>
      <c r="G72" s="499">
        <v>0</v>
      </c>
      <c r="H72" s="499">
        <v>0</v>
      </c>
      <c r="I72" s="499">
        <v>0</v>
      </c>
      <c r="J72" s="499">
        <v>0</v>
      </c>
      <c r="K72" s="499">
        <v>0</v>
      </c>
      <c r="L72" s="500" t="s">
        <v>929</v>
      </c>
      <c r="M72" s="500" t="s">
        <v>929</v>
      </c>
      <c r="N72" s="500" t="s">
        <v>929</v>
      </c>
      <c r="O72" s="501"/>
      <c r="P72" s="502">
        <v>0</v>
      </c>
      <c r="Q72" s="499">
        <v>0</v>
      </c>
      <c r="R72" s="499">
        <v>0</v>
      </c>
      <c r="S72" s="499">
        <v>0</v>
      </c>
      <c r="T72" s="503"/>
      <c r="U72" s="503"/>
      <c r="V72" s="226"/>
      <c r="W72" s="226"/>
      <c r="X72" s="227"/>
      <c r="Y72" s="504"/>
      <c r="Z72" s="502">
        <v>0</v>
      </c>
      <c r="AA72" s="499">
        <v>0</v>
      </c>
      <c r="AB72" s="499">
        <v>0</v>
      </c>
      <c r="AC72" s="499">
        <v>0</v>
      </c>
      <c r="AD72" s="503"/>
      <c r="AE72" s="503"/>
      <c r="AF72" s="175"/>
      <c r="AG72" s="175"/>
      <c r="AH72" s="175"/>
      <c r="AI72" s="504"/>
      <c r="AJ72" s="502">
        <v>0</v>
      </c>
      <c r="AK72" s="499">
        <v>0</v>
      </c>
      <c r="AL72" s="499">
        <v>0</v>
      </c>
      <c r="AM72" s="499">
        <v>0</v>
      </c>
      <c r="AN72" s="499">
        <v>0</v>
      </c>
      <c r="AO72" s="499">
        <v>0</v>
      </c>
      <c r="AP72" s="175">
        <v>0</v>
      </c>
      <c r="AQ72" s="175">
        <v>0</v>
      </c>
      <c r="AR72" s="175">
        <v>0</v>
      </c>
      <c r="AS72" s="504"/>
      <c r="AT72" s="502">
        <v>0</v>
      </c>
      <c r="AU72" s="499">
        <v>0</v>
      </c>
      <c r="AV72" s="499">
        <v>0</v>
      </c>
      <c r="AW72" s="499">
        <v>0</v>
      </c>
      <c r="AX72" s="129"/>
      <c r="AY72" s="503"/>
      <c r="AZ72" s="175"/>
      <c r="BA72" s="175"/>
      <c r="BB72" s="175"/>
      <c r="BC72" s="504"/>
      <c r="BD72" s="502">
        <v>0</v>
      </c>
      <c r="BE72" s="499">
        <v>0</v>
      </c>
      <c r="BF72" s="499">
        <v>0</v>
      </c>
      <c r="BG72" s="499">
        <v>0</v>
      </c>
      <c r="BH72" s="499">
        <v>0</v>
      </c>
      <c r="BI72" s="499">
        <v>0</v>
      </c>
      <c r="BJ72" s="175">
        <v>0</v>
      </c>
      <c r="BK72" s="175">
        <v>0</v>
      </c>
      <c r="BL72" s="175">
        <v>0</v>
      </c>
      <c r="BM72" s="504"/>
      <c r="BN72" s="502">
        <v>0</v>
      </c>
      <c r="BO72" s="499">
        <v>0</v>
      </c>
      <c r="BP72" s="499">
        <v>0</v>
      </c>
      <c r="BQ72" s="499">
        <v>0</v>
      </c>
      <c r="BR72" s="175">
        <v>0</v>
      </c>
      <c r="BS72" s="175">
        <v>0</v>
      </c>
      <c r="BT72" s="175"/>
      <c r="BU72" s="175"/>
      <c r="BV72" s="175"/>
      <c r="BW72" s="505"/>
      <c r="BX72" s="502">
        <v>0</v>
      </c>
      <c r="BY72" s="499">
        <v>0</v>
      </c>
      <c r="BZ72" s="499">
        <v>0</v>
      </c>
      <c r="CA72" s="499">
        <v>0</v>
      </c>
      <c r="CB72" s="499">
        <v>0</v>
      </c>
      <c r="CC72" s="499">
        <v>0</v>
      </c>
      <c r="CD72" s="175">
        <v>0</v>
      </c>
      <c r="CE72" s="175">
        <v>0</v>
      </c>
      <c r="CF72" s="175">
        <v>0</v>
      </c>
      <c r="CG72" s="506"/>
      <c r="CH72" s="507">
        <f t="shared" si="0"/>
        <v>0</v>
      </c>
      <c r="CI72" s="508">
        <f t="shared" si="1"/>
        <v>0</v>
      </c>
      <c r="CJ72" s="508">
        <f t="shared" si="2"/>
        <v>0</v>
      </c>
      <c r="CK72" s="508">
        <f t="shared" si="3"/>
        <v>0</v>
      </c>
      <c r="CL72" s="508">
        <f t="shared" si="4"/>
        <v>0</v>
      </c>
      <c r="CM72" s="508">
        <f t="shared" si="5"/>
        <v>0</v>
      </c>
      <c r="CN72" s="508">
        <f t="shared" si="6"/>
        <v>0</v>
      </c>
      <c r="CO72" s="508">
        <f t="shared" si="7"/>
        <v>0</v>
      </c>
      <c r="CP72" s="508">
        <f t="shared" si="8"/>
        <v>0</v>
      </c>
      <c r="CQ72" s="249"/>
      <c r="CR72" s="264">
        <f t="shared" si="17"/>
        <v>0</v>
      </c>
      <c r="CS72" s="257">
        <f t="shared" si="18"/>
        <v>0</v>
      </c>
    </row>
    <row r="73" spans="1:97" ht="15" customHeight="1" x14ac:dyDescent="0.25">
      <c r="A73" s="9"/>
      <c r="B73" s="495">
        <v>26</v>
      </c>
      <c r="C73" s="496" t="s">
        <v>609</v>
      </c>
      <c r="D73" s="496" t="s">
        <v>55</v>
      </c>
      <c r="E73" s="497" t="s">
        <v>472</v>
      </c>
      <c r="F73" s="498">
        <v>0</v>
      </c>
      <c r="G73" s="499">
        <v>0</v>
      </c>
      <c r="H73" s="499">
        <v>0</v>
      </c>
      <c r="I73" s="499">
        <v>0</v>
      </c>
      <c r="J73" s="499">
        <v>0</v>
      </c>
      <c r="K73" s="499">
        <v>0</v>
      </c>
      <c r="L73" s="500">
        <v>0</v>
      </c>
      <c r="M73" s="500">
        <v>0</v>
      </c>
      <c r="N73" s="500">
        <v>0</v>
      </c>
      <c r="O73" s="501"/>
      <c r="P73" s="502">
        <v>0</v>
      </c>
      <c r="Q73" s="499">
        <v>0</v>
      </c>
      <c r="R73" s="499">
        <v>0</v>
      </c>
      <c r="S73" s="499">
        <v>0</v>
      </c>
      <c r="T73" s="499">
        <v>9</v>
      </c>
      <c r="U73" s="499">
        <v>0</v>
      </c>
      <c r="V73" s="226">
        <v>9</v>
      </c>
      <c r="W73" s="226">
        <v>9</v>
      </c>
      <c r="X73" s="227">
        <v>9</v>
      </c>
      <c r="Y73" s="504"/>
      <c r="Z73" s="502">
        <v>0</v>
      </c>
      <c r="AA73" s="499">
        <v>0</v>
      </c>
      <c r="AB73" s="499">
        <v>0</v>
      </c>
      <c r="AC73" s="499">
        <v>0</v>
      </c>
      <c r="AD73" s="499">
        <v>0</v>
      </c>
      <c r="AE73" s="499">
        <v>0</v>
      </c>
      <c r="AF73" s="175">
        <v>0</v>
      </c>
      <c r="AG73" s="175">
        <v>0</v>
      </c>
      <c r="AH73" s="175">
        <v>0</v>
      </c>
      <c r="AI73" s="504"/>
      <c r="AJ73" s="502">
        <v>20</v>
      </c>
      <c r="AK73" s="499">
        <v>20</v>
      </c>
      <c r="AL73" s="499">
        <v>0</v>
      </c>
      <c r="AM73" s="499">
        <v>0</v>
      </c>
      <c r="AN73" s="499">
        <v>17</v>
      </c>
      <c r="AO73" s="499">
        <v>0</v>
      </c>
      <c r="AP73" s="175">
        <v>5</v>
      </c>
      <c r="AQ73" s="175">
        <v>5</v>
      </c>
      <c r="AR73" s="175">
        <v>5</v>
      </c>
      <c r="AS73" s="504"/>
      <c r="AT73" s="502">
        <v>0</v>
      </c>
      <c r="AU73" s="499">
        <v>0</v>
      </c>
      <c r="AV73" s="499">
        <v>0</v>
      </c>
      <c r="AW73" s="499">
        <v>0</v>
      </c>
      <c r="AX73" s="129"/>
      <c r="AY73" s="503"/>
      <c r="AZ73" s="175"/>
      <c r="BA73" s="175"/>
      <c r="BB73" s="175"/>
      <c r="BC73" s="504"/>
      <c r="BD73" s="502">
        <v>0</v>
      </c>
      <c r="BE73" s="499">
        <v>0</v>
      </c>
      <c r="BF73" s="499">
        <v>0</v>
      </c>
      <c r="BG73" s="499">
        <v>0</v>
      </c>
      <c r="BH73" s="499">
        <v>10</v>
      </c>
      <c r="BI73" s="499">
        <v>0</v>
      </c>
      <c r="BJ73" s="175">
        <v>7</v>
      </c>
      <c r="BK73" s="175">
        <v>7</v>
      </c>
      <c r="BL73" s="175">
        <v>7</v>
      </c>
      <c r="BM73" s="504"/>
      <c r="BN73" s="502">
        <v>8</v>
      </c>
      <c r="BO73" s="499">
        <v>8</v>
      </c>
      <c r="BP73" s="499">
        <v>0</v>
      </c>
      <c r="BQ73" s="499">
        <v>16</v>
      </c>
      <c r="BR73" s="175">
        <v>10</v>
      </c>
      <c r="BS73" s="175">
        <v>0</v>
      </c>
      <c r="BT73" s="175">
        <v>8</v>
      </c>
      <c r="BU73" s="175">
        <v>8</v>
      </c>
      <c r="BV73" s="175">
        <v>8</v>
      </c>
      <c r="BW73" s="505"/>
      <c r="BX73" s="502">
        <v>8</v>
      </c>
      <c r="BY73" s="499">
        <v>8</v>
      </c>
      <c r="BZ73" s="499">
        <v>0</v>
      </c>
      <c r="CA73" s="499">
        <v>8</v>
      </c>
      <c r="CB73" s="499">
        <v>8</v>
      </c>
      <c r="CC73" s="499">
        <v>0</v>
      </c>
      <c r="CD73" s="175">
        <v>9</v>
      </c>
      <c r="CE73" s="175">
        <v>9</v>
      </c>
      <c r="CF73" s="175">
        <v>9</v>
      </c>
      <c r="CG73" s="506"/>
      <c r="CH73" s="507">
        <f t="shared" si="0"/>
        <v>36</v>
      </c>
      <c r="CI73" s="508">
        <f t="shared" si="1"/>
        <v>36</v>
      </c>
      <c r="CJ73" s="508">
        <f t="shared" si="2"/>
        <v>0</v>
      </c>
      <c r="CK73" s="508">
        <f t="shared" si="3"/>
        <v>24</v>
      </c>
      <c r="CL73" s="508">
        <f t="shared" si="4"/>
        <v>54</v>
      </c>
      <c r="CM73" s="508">
        <f t="shared" si="5"/>
        <v>0</v>
      </c>
      <c r="CN73" s="508">
        <f t="shared" si="6"/>
        <v>38</v>
      </c>
      <c r="CO73" s="508">
        <f t="shared" si="7"/>
        <v>38</v>
      </c>
      <c r="CP73" s="508">
        <f t="shared" si="8"/>
        <v>38</v>
      </c>
      <c r="CQ73" s="249"/>
      <c r="CR73" s="264">
        <f t="shared" si="17"/>
        <v>14</v>
      </c>
      <c r="CS73" s="257">
        <f t="shared" si="18"/>
        <v>2</v>
      </c>
    </row>
    <row r="74" spans="1:97" ht="15" customHeight="1" x14ac:dyDescent="0.25">
      <c r="A74" s="9"/>
      <c r="B74" s="495">
        <v>26</v>
      </c>
      <c r="C74" s="496" t="s">
        <v>609</v>
      </c>
      <c r="D74" s="496" t="s">
        <v>56</v>
      </c>
      <c r="E74" s="497" t="s">
        <v>473</v>
      </c>
      <c r="F74" s="498">
        <v>0</v>
      </c>
      <c r="G74" s="499">
        <v>67</v>
      </c>
      <c r="H74" s="499">
        <v>1</v>
      </c>
      <c r="I74" s="499">
        <v>10</v>
      </c>
      <c r="J74" s="499">
        <v>14</v>
      </c>
      <c r="K74" s="499">
        <v>0</v>
      </c>
      <c r="L74" s="500">
        <v>10</v>
      </c>
      <c r="M74" s="500">
        <v>10</v>
      </c>
      <c r="N74" s="500">
        <v>10</v>
      </c>
      <c r="O74" s="501"/>
      <c r="P74" s="502">
        <v>0</v>
      </c>
      <c r="Q74" s="499">
        <v>0</v>
      </c>
      <c r="R74" s="499">
        <v>0</v>
      </c>
      <c r="S74" s="499">
        <v>0</v>
      </c>
      <c r="T74" s="503"/>
      <c r="U74" s="503"/>
      <c r="V74" s="228"/>
      <c r="W74" s="228"/>
      <c r="X74" s="229"/>
      <c r="Y74" s="504"/>
      <c r="Z74" s="502">
        <v>0</v>
      </c>
      <c r="AA74" s="499">
        <v>0</v>
      </c>
      <c r="AB74" s="499">
        <v>0</v>
      </c>
      <c r="AC74" s="499">
        <v>0</v>
      </c>
      <c r="AD74" s="503"/>
      <c r="AE74" s="503"/>
      <c r="AF74" s="175"/>
      <c r="AG74" s="175"/>
      <c r="AH74" s="175"/>
      <c r="AI74" s="504"/>
      <c r="AJ74" s="502">
        <v>40</v>
      </c>
      <c r="AK74" s="499">
        <v>40</v>
      </c>
      <c r="AL74" s="499">
        <v>0</v>
      </c>
      <c r="AM74" s="499">
        <v>0</v>
      </c>
      <c r="AN74" s="499">
        <v>7</v>
      </c>
      <c r="AO74" s="499">
        <v>0</v>
      </c>
      <c r="AP74" s="175">
        <v>7</v>
      </c>
      <c r="AQ74" s="175">
        <v>7</v>
      </c>
      <c r="AR74" s="175">
        <v>7</v>
      </c>
      <c r="AS74" s="504"/>
      <c r="AT74" s="502">
        <v>0</v>
      </c>
      <c r="AU74" s="499">
        <v>0</v>
      </c>
      <c r="AV74" s="499">
        <v>0</v>
      </c>
      <c r="AW74" s="499">
        <v>0</v>
      </c>
      <c r="AX74" s="129"/>
      <c r="AY74" s="503"/>
      <c r="AZ74" s="175"/>
      <c r="BA74" s="175"/>
      <c r="BB74" s="175"/>
      <c r="BC74" s="504"/>
      <c r="BD74" s="502">
        <v>0</v>
      </c>
      <c r="BE74" s="499">
        <v>0</v>
      </c>
      <c r="BF74" s="499">
        <v>0</v>
      </c>
      <c r="BG74" s="499">
        <v>0</v>
      </c>
      <c r="BH74" s="499">
        <v>0</v>
      </c>
      <c r="BI74" s="499">
        <v>0</v>
      </c>
      <c r="BJ74" s="175">
        <v>0</v>
      </c>
      <c r="BK74" s="175">
        <v>0</v>
      </c>
      <c r="BL74" s="175">
        <v>0</v>
      </c>
      <c r="BM74" s="504"/>
      <c r="BN74" s="502">
        <v>0</v>
      </c>
      <c r="BO74" s="499">
        <v>0</v>
      </c>
      <c r="BP74" s="499">
        <v>0</v>
      </c>
      <c r="BQ74" s="499">
        <v>0</v>
      </c>
      <c r="BR74" s="175">
        <v>0</v>
      </c>
      <c r="BS74" s="175">
        <v>0</v>
      </c>
      <c r="BT74" s="175"/>
      <c r="BU74" s="175"/>
      <c r="BV74" s="175"/>
      <c r="BW74" s="505"/>
      <c r="BX74" s="502">
        <v>0</v>
      </c>
      <c r="BY74" s="499">
        <v>0</v>
      </c>
      <c r="BZ74" s="499">
        <v>0</v>
      </c>
      <c r="CA74" s="499">
        <v>0</v>
      </c>
      <c r="CB74" s="499">
        <v>0</v>
      </c>
      <c r="CC74" s="499">
        <v>0</v>
      </c>
      <c r="CD74" s="175">
        <v>0</v>
      </c>
      <c r="CE74" s="175">
        <v>0</v>
      </c>
      <c r="CF74" s="175">
        <v>0</v>
      </c>
      <c r="CG74" s="506"/>
      <c r="CH74" s="507">
        <f t="shared" ref="CH74:CH137" si="69">SUM(F74+P74+Z74+AJ74+AT74+BD74+BN74+BX74)</f>
        <v>40</v>
      </c>
      <c r="CI74" s="508">
        <f t="shared" ref="CI74:CI137" si="70">SUM(G74+Q74+AA74+AK74+AU74+BE74+BO74+BY74)</f>
        <v>107</v>
      </c>
      <c r="CJ74" s="508">
        <f t="shared" ref="CJ74:CJ137" si="71">SUM(H74+R74+AB74+AL74+AV74+BF74+BP74+BZ74)</f>
        <v>1</v>
      </c>
      <c r="CK74" s="508">
        <f t="shared" ref="CK74:CK137" si="72">SUM(I74+S74+AC74+AM74+AW74+BG74+BQ74+CA74)</f>
        <v>10</v>
      </c>
      <c r="CL74" s="508">
        <f t="shared" ref="CL74:CL137" si="73">SUM(J74+T74+AD74+AN74+AX74+BH74+BR74+CB74)</f>
        <v>21</v>
      </c>
      <c r="CM74" s="508">
        <f t="shared" ref="CM74:CM137" si="74">SUM(K74+U74+AE74+AO74+AY74+BI74+BS74+CC74)</f>
        <v>0</v>
      </c>
      <c r="CN74" s="508">
        <f t="shared" ref="CN74:CN137" si="75">SUM(L74+V74+AF74+AP74+AZ74+BJ74+BT74+CD74)</f>
        <v>17</v>
      </c>
      <c r="CO74" s="508">
        <f t="shared" ref="CO74:CO137" si="76">SUM(M74+W74+AG74+AQ74+BA74+BK74+BU74+CE74)</f>
        <v>17</v>
      </c>
      <c r="CP74" s="508">
        <f t="shared" ref="CP74:CP137" si="77">SUM(N74+X74+AH74+AR74+BB74+BL74+BV74+CF74)</f>
        <v>17</v>
      </c>
      <c r="CQ74" s="249"/>
      <c r="CR74" s="264">
        <f t="shared" si="17"/>
        <v>7</v>
      </c>
      <c r="CS74" s="257">
        <f t="shared" si="18"/>
        <v>-90</v>
      </c>
    </row>
    <row r="75" spans="1:97" ht="15" customHeight="1" x14ac:dyDescent="0.25">
      <c r="A75" s="9"/>
      <c r="B75" s="480">
        <v>26</v>
      </c>
      <c r="C75" s="481" t="s">
        <v>609</v>
      </c>
      <c r="D75" s="481" t="s">
        <v>57</v>
      </c>
      <c r="E75" s="482" t="s">
        <v>474</v>
      </c>
      <c r="F75" s="483">
        <v>0</v>
      </c>
      <c r="G75" s="484">
        <v>0</v>
      </c>
      <c r="H75" s="484">
        <v>0</v>
      </c>
      <c r="I75" s="484">
        <v>0</v>
      </c>
      <c r="J75" s="484">
        <v>8</v>
      </c>
      <c r="K75" s="484">
        <v>0</v>
      </c>
      <c r="L75" s="233">
        <v>8</v>
      </c>
      <c r="M75" s="233">
        <v>8</v>
      </c>
      <c r="N75" s="233">
        <v>8</v>
      </c>
      <c r="O75" s="486"/>
      <c r="P75" s="487">
        <v>0</v>
      </c>
      <c r="Q75" s="484">
        <v>0</v>
      </c>
      <c r="R75" s="484">
        <v>0</v>
      </c>
      <c r="S75" s="484">
        <v>0</v>
      </c>
      <c r="T75" s="488"/>
      <c r="U75" s="488"/>
      <c r="V75" s="239"/>
      <c r="W75" s="243"/>
      <c r="X75" s="244"/>
      <c r="Y75" s="489"/>
      <c r="Z75" s="487">
        <v>0</v>
      </c>
      <c r="AA75" s="484">
        <v>0</v>
      </c>
      <c r="AB75" s="484">
        <v>0</v>
      </c>
      <c r="AC75" s="484">
        <v>0</v>
      </c>
      <c r="AD75" s="488"/>
      <c r="AE75" s="488"/>
      <c r="AF75" s="146"/>
      <c r="AG75" s="146"/>
      <c r="AH75" s="146"/>
      <c r="AI75" s="489"/>
      <c r="AJ75" s="487">
        <v>0</v>
      </c>
      <c r="AK75" s="484">
        <v>0</v>
      </c>
      <c r="AL75" s="484">
        <v>0</v>
      </c>
      <c r="AM75" s="484">
        <v>0</v>
      </c>
      <c r="AN75" s="484">
        <v>0</v>
      </c>
      <c r="AO75" s="484">
        <v>0</v>
      </c>
      <c r="AP75" s="146">
        <v>0</v>
      </c>
      <c r="AQ75" s="146">
        <v>0</v>
      </c>
      <c r="AR75" s="146">
        <v>0</v>
      </c>
      <c r="AS75" s="489"/>
      <c r="AT75" s="487">
        <v>0</v>
      </c>
      <c r="AU75" s="484">
        <v>0</v>
      </c>
      <c r="AV75" s="484">
        <v>0</v>
      </c>
      <c r="AW75" s="484">
        <v>9</v>
      </c>
      <c r="AX75" s="127">
        <v>10</v>
      </c>
      <c r="AY75" s="484">
        <v>0</v>
      </c>
      <c r="AZ75" s="146">
        <v>9</v>
      </c>
      <c r="BA75" s="146">
        <v>9</v>
      </c>
      <c r="BB75" s="146">
        <v>9</v>
      </c>
      <c r="BC75" s="489"/>
      <c r="BD75" s="487">
        <v>25</v>
      </c>
      <c r="BE75" s="484">
        <v>25</v>
      </c>
      <c r="BF75" s="484">
        <v>0</v>
      </c>
      <c r="BG75" s="484">
        <v>0</v>
      </c>
      <c r="BH75" s="484">
        <v>0</v>
      </c>
      <c r="BI75" s="484">
        <v>0</v>
      </c>
      <c r="BJ75" s="146">
        <v>0</v>
      </c>
      <c r="BK75" s="146">
        <v>0</v>
      </c>
      <c r="BL75" s="146">
        <v>0</v>
      </c>
      <c r="BM75" s="489"/>
      <c r="BN75" s="487">
        <v>0</v>
      </c>
      <c r="BO75" s="484">
        <v>0</v>
      </c>
      <c r="BP75" s="484">
        <v>0</v>
      </c>
      <c r="BQ75" s="484">
        <v>0</v>
      </c>
      <c r="BR75" s="146">
        <v>0</v>
      </c>
      <c r="BS75" s="146">
        <v>0</v>
      </c>
      <c r="BT75" s="146">
        <v>0</v>
      </c>
      <c r="BU75" s="146">
        <v>0</v>
      </c>
      <c r="BV75" s="146">
        <v>0</v>
      </c>
      <c r="BW75" s="490"/>
      <c r="BX75" s="487">
        <v>25</v>
      </c>
      <c r="BY75" s="484">
        <v>25</v>
      </c>
      <c r="BZ75" s="484">
        <v>0</v>
      </c>
      <c r="CA75" s="484">
        <v>22</v>
      </c>
      <c r="CB75" s="484">
        <v>10</v>
      </c>
      <c r="CC75" s="484">
        <v>0</v>
      </c>
      <c r="CD75" s="146">
        <v>8</v>
      </c>
      <c r="CE75" s="146">
        <v>9</v>
      </c>
      <c r="CF75" s="146">
        <v>9</v>
      </c>
      <c r="CG75" s="491"/>
      <c r="CH75" s="492">
        <f t="shared" si="69"/>
        <v>50</v>
      </c>
      <c r="CI75" s="493">
        <f t="shared" si="70"/>
        <v>50</v>
      </c>
      <c r="CJ75" s="493">
        <f t="shared" si="71"/>
        <v>0</v>
      </c>
      <c r="CK75" s="493">
        <f t="shared" si="72"/>
        <v>31</v>
      </c>
      <c r="CL75" s="493">
        <f t="shared" si="73"/>
        <v>28</v>
      </c>
      <c r="CM75" s="493">
        <f t="shared" si="74"/>
        <v>0</v>
      </c>
      <c r="CN75" s="493">
        <f t="shared" si="75"/>
        <v>25</v>
      </c>
      <c r="CO75" s="493">
        <f t="shared" si="76"/>
        <v>26</v>
      </c>
      <c r="CP75" s="493">
        <f t="shared" si="77"/>
        <v>26</v>
      </c>
      <c r="CQ75"/>
      <c r="CR75" s="255">
        <f t="shared" ref="CR75:CR138" si="78">CP75-CK75</f>
        <v>-5</v>
      </c>
      <c r="CS75" s="256">
        <f t="shared" ref="CS75:CS138" si="79">CP75-CI75</f>
        <v>-24</v>
      </c>
    </row>
    <row r="76" spans="1:97" ht="15" customHeight="1" x14ac:dyDescent="0.25">
      <c r="A76" s="9"/>
      <c r="B76" s="480">
        <v>26</v>
      </c>
      <c r="C76" s="481" t="s">
        <v>609</v>
      </c>
      <c r="D76" s="481" t="s">
        <v>58</v>
      </c>
      <c r="E76" s="482" t="s">
        <v>475</v>
      </c>
      <c r="F76" s="483">
        <v>84</v>
      </c>
      <c r="G76" s="484">
        <v>84</v>
      </c>
      <c r="H76" s="484">
        <v>52</v>
      </c>
      <c r="I76" s="484">
        <v>50</v>
      </c>
      <c r="J76" s="484">
        <v>61</v>
      </c>
      <c r="K76" s="484">
        <v>0</v>
      </c>
      <c r="L76" s="485">
        <v>54</v>
      </c>
      <c r="M76" s="485">
        <v>54</v>
      </c>
      <c r="N76" s="485">
        <v>54</v>
      </c>
      <c r="O76" s="486"/>
      <c r="P76" s="487">
        <v>80</v>
      </c>
      <c r="Q76" s="484">
        <v>90</v>
      </c>
      <c r="R76" s="484">
        <v>36</v>
      </c>
      <c r="S76" s="484">
        <v>80</v>
      </c>
      <c r="T76" s="484">
        <v>95</v>
      </c>
      <c r="U76" s="484">
        <v>44</v>
      </c>
      <c r="V76" s="239">
        <v>88</v>
      </c>
      <c r="W76" s="239">
        <v>88</v>
      </c>
      <c r="X76" s="240">
        <v>88</v>
      </c>
      <c r="Y76" s="489"/>
      <c r="Z76" s="487">
        <v>97</v>
      </c>
      <c r="AA76" s="484">
        <v>97</v>
      </c>
      <c r="AB76" s="484">
        <v>33</v>
      </c>
      <c r="AC76" s="484">
        <v>100</v>
      </c>
      <c r="AD76" s="484">
        <v>140</v>
      </c>
      <c r="AE76" s="484">
        <v>51</v>
      </c>
      <c r="AF76" s="146">
        <v>128</v>
      </c>
      <c r="AG76" s="146">
        <v>128</v>
      </c>
      <c r="AH76" s="146">
        <v>128</v>
      </c>
      <c r="AI76" s="489"/>
      <c r="AJ76" s="487">
        <v>170</v>
      </c>
      <c r="AK76" s="484">
        <v>170</v>
      </c>
      <c r="AL76" s="484">
        <v>43</v>
      </c>
      <c r="AM76" s="484">
        <v>120</v>
      </c>
      <c r="AN76" s="484">
        <v>129</v>
      </c>
      <c r="AO76" s="484">
        <v>37</v>
      </c>
      <c r="AP76" s="146">
        <v>107</v>
      </c>
      <c r="AQ76" s="146">
        <v>107</v>
      </c>
      <c r="AR76" s="146">
        <v>107</v>
      </c>
      <c r="AS76" s="489"/>
      <c r="AT76" s="487">
        <v>110</v>
      </c>
      <c r="AU76" s="484">
        <v>110</v>
      </c>
      <c r="AV76" s="484">
        <v>68</v>
      </c>
      <c r="AW76" s="484">
        <v>231</v>
      </c>
      <c r="AX76" s="127">
        <v>370</v>
      </c>
      <c r="AY76" s="484">
        <v>66</v>
      </c>
      <c r="AZ76" s="146">
        <v>284</v>
      </c>
      <c r="BA76" s="146">
        <v>284</v>
      </c>
      <c r="BB76" s="146">
        <v>284</v>
      </c>
      <c r="BC76" s="489"/>
      <c r="BD76" s="487">
        <v>67</v>
      </c>
      <c r="BE76" s="484">
        <v>67</v>
      </c>
      <c r="BF76" s="484">
        <v>44</v>
      </c>
      <c r="BG76" s="484">
        <v>67</v>
      </c>
      <c r="BH76" s="484">
        <v>147</v>
      </c>
      <c r="BI76" s="484">
        <v>29</v>
      </c>
      <c r="BJ76" s="146">
        <v>112</v>
      </c>
      <c r="BK76" s="146">
        <v>112</v>
      </c>
      <c r="BL76" s="146">
        <v>112</v>
      </c>
      <c r="BM76" s="489"/>
      <c r="BN76" s="487">
        <v>109</v>
      </c>
      <c r="BO76" s="484">
        <v>103</v>
      </c>
      <c r="BP76" s="484">
        <v>35</v>
      </c>
      <c r="BQ76" s="484">
        <v>140</v>
      </c>
      <c r="BR76" s="146">
        <v>271</v>
      </c>
      <c r="BS76" s="146">
        <v>27</v>
      </c>
      <c r="BT76" s="146">
        <v>216</v>
      </c>
      <c r="BU76" s="146">
        <v>216</v>
      </c>
      <c r="BV76" s="146">
        <v>216</v>
      </c>
      <c r="BW76" s="490"/>
      <c r="BX76" s="487">
        <v>75</v>
      </c>
      <c r="BY76" s="484">
        <v>92</v>
      </c>
      <c r="BZ76" s="484">
        <v>92</v>
      </c>
      <c r="CA76" s="484">
        <v>92</v>
      </c>
      <c r="CB76" s="484">
        <v>223</v>
      </c>
      <c r="CC76" s="484">
        <v>81</v>
      </c>
      <c r="CD76" s="146">
        <v>144</v>
      </c>
      <c r="CE76" s="146">
        <v>152</v>
      </c>
      <c r="CF76" s="146">
        <v>152</v>
      </c>
      <c r="CG76" s="491"/>
      <c r="CH76" s="492">
        <f t="shared" si="69"/>
        <v>792</v>
      </c>
      <c r="CI76" s="493">
        <f t="shared" si="70"/>
        <v>813</v>
      </c>
      <c r="CJ76" s="493">
        <f t="shared" si="71"/>
        <v>403</v>
      </c>
      <c r="CK76" s="493">
        <f t="shared" si="72"/>
        <v>880</v>
      </c>
      <c r="CL76" s="493">
        <f t="shared" si="73"/>
        <v>1436</v>
      </c>
      <c r="CM76" s="493">
        <f t="shared" si="74"/>
        <v>335</v>
      </c>
      <c r="CN76" s="493">
        <f t="shared" si="75"/>
        <v>1133</v>
      </c>
      <c r="CO76" s="493">
        <f t="shared" si="76"/>
        <v>1141</v>
      </c>
      <c r="CP76" s="493">
        <f t="shared" si="77"/>
        <v>1141</v>
      </c>
      <c r="CQ76"/>
      <c r="CR76" s="255">
        <f t="shared" si="78"/>
        <v>261</v>
      </c>
      <c r="CS76" s="256">
        <f t="shared" si="79"/>
        <v>328</v>
      </c>
    </row>
    <row r="77" spans="1:97" ht="15" customHeight="1" x14ac:dyDescent="0.25">
      <c r="B77" s="474">
        <v>27</v>
      </c>
      <c r="C77" s="475" t="s">
        <v>476</v>
      </c>
      <c r="D77" s="475" t="s">
        <v>609</v>
      </c>
      <c r="E77" s="476" t="s">
        <v>609</v>
      </c>
      <c r="F77" s="467">
        <f t="shared" ref="F77:K77" si="80">SUM(F78:F79)</f>
        <v>4</v>
      </c>
      <c r="G77" s="468">
        <f t="shared" si="80"/>
        <v>4</v>
      </c>
      <c r="H77" s="468">
        <f t="shared" si="80"/>
        <v>1</v>
      </c>
      <c r="I77" s="468">
        <f t="shared" si="80"/>
        <v>0</v>
      </c>
      <c r="J77" s="468">
        <f t="shared" si="80"/>
        <v>0</v>
      </c>
      <c r="K77" s="468">
        <f t="shared" si="80"/>
        <v>0</v>
      </c>
      <c r="L77" s="465">
        <v>0</v>
      </c>
      <c r="M77" s="465">
        <v>0</v>
      </c>
      <c r="N77" s="465">
        <v>0</v>
      </c>
      <c r="O77" s="477"/>
      <c r="P77" s="467">
        <f t="shared" ref="P77:U77" si="81">SUM(P78:P79)</f>
        <v>3</v>
      </c>
      <c r="Q77" s="468">
        <f t="shared" si="81"/>
        <v>3</v>
      </c>
      <c r="R77" s="468">
        <f t="shared" si="81"/>
        <v>0</v>
      </c>
      <c r="S77" s="468">
        <f t="shared" si="81"/>
        <v>0</v>
      </c>
      <c r="T77" s="468">
        <f t="shared" si="81"/>
        <v>0</v>
      </c>
      <c r="U77" s="468">
        <f t="shared" si="81"/>
        <v>0</v>
      </c>
      <c r="V77" s="174">
        <v>0</v>
      </c>
      <c r="W77" s="221">
        <v>0</v>
      </c>
      <c r="X77" s="222">
        <v>0</v>
      </c>
      <c r="Y77" s="469"/>
      <c r="Z77" s="467">
        <f t="shared" ref="Z77:AE77" si="82">SUM(Z78:Z79)</f>
        <v>22</v>
      </c>
      <c r="AA77" s="468">
        <f t="shared" si="82"/>
        <v>23</v>
      </c>
      <c r="AB77" s="468">
        <f t="shared" si="82"/>
        <v>8</v>
      </c>
      <c r="AC77" s="468">
        <f t="shared" si="82"/>
        <v>22</v>
      </c>
      <c r="AD77" s="468">
        <f t="shared" si="82"/>
        <v>12</v>
      </c>
      <c r="AE77" s="468">
        <f t="shared" si="82"/>
        <v>12</v>
      </c>
      <c r="AF77" s="147">
        <v>4</v>
      </c>
      <c r="AG77" s="147">
        <v>4</v>
      </c>
      <c r="AH77" s="147">
        <v>4</v>
      </c>
      <c r="AI77" s="469"/>
      <c r="AJ77" s="467">
        <f t="shared" ref="AJ77:AO77" si="83">SUM(AJ78:AJ79)</f>
        <v>7</v>
      </c>
      <c r="AK77" s="468">
        <f t="shared" si="83"/>
        <v>7</v>
      </c>
      <c r="AL77" s="468">
        <f t="shared" si="83"/>
        <v>0</v>
      </c>
      <c r="AM77" s="468">
        <f t="shared" si="83"/>
        <v>0</v>
      </c>
      <c r="AN77" s="468">
        <f t="shared" si="83"/>
        <v>0</v>
      </c>
      <c r="AO77" s="468">
        <f t="shared" si="83"/>
        <v>0</v>
      </c>
      <c r="AP77" s="147">
        <v>0</v>
      </c>
      <c r="AQ77" s="147">
        <v>0</v>
      </c>
      <c r="AR77" s="147">
        <v>0</v>
      </c>
      <c r="AS77" s="469"/>
      <c r="AT77" s="467">
        <f t="shared" ref="AT77:AY77" si="84">SUM(AT78:AT79)</f>
        <v>4</v>
      </c>
      <c r="AU77" s="468">
        <f t="shared" si="84"/>
        <v>9</v>
      </c>
      <c r="AV77" s="468">
        <f t="shared" si="84"/>
        <v>6</v>
      </c>
      <c r="AW77" s="468">
        <f t="shared" si="84"/>
        <v>0</v>
      </c>
      <c r="AX77" s="128">
        <v>0</v>
      </c>
      <c r="AY77" s="468">
        <f t="shared" si="84"/>
        <v>0</v>
      </c>
      <c r="AZ77" s="147">
        <v>0</v>
      </c>
      <c r="BA77" s="147">
        <v>0</v>
      </c>
      <c r="BB77" s="147">
        <v>0</v>
      </c>
      <c r="BC77" s="469"/>
      <c r="BD77" s="467">
        <f t="shared" ref="BD77:BI77" si="85">SUM(BD78:BD79)</f>
        <v>13</v>
      </c>
      <c r="BE77" s="468">
        <f t="shared" si="85"/>
        <v>13</v>
      </c>
      <c r="BF77" s="468">
        <f t="shared" si="85"/>
        <v>0</v>
      </c>
      <c r="BG77" s="468">
        <f t="shared" si="85"/>
        <v>13</v>
      </c>
      <c r="BH77" s="468">
        <f t="shared" si="85"/>
        <v>0</v>
      </c>
      <c r="BI77" s="468">
        <f t="shared" si="85"/>
        <v>0</v>
      </c>
      <c r="BJ77" s="147">
        <v>3</v>
      </c>
      <c r="BK77" s="147">
        <v>3</v>
      </c>
      <c r="BL77" s="147">
        <v>3</v>
      </c>
      <c r="BM77" s="469"/>
      <c r="BN77" s="467">
        <f t="shared" ref="BN77:BQ77" si="86">SUM(BN78:BN79)</f>
        <v>0</v>
      </c>
      <c r="BO77" s="468">
        <f t="shared" si="86"/>
        <v>0</v>
      </c>
      <c r="BP77" s="468">
        <f t="shared" si="86"/>
        <v>0</v>
      </c>
      <c r="BQ77" s="468">
        <f t="shared" si="86"/>
        <v>0</v>
      </c>
      <c r="BR77" s="147">
        <v>0</v>
      </c>
      <c r="BS77" s="147">
        <v>0</v>
      </c>
      <c r="BT77" s="147">
        <v>0</v>
      </c>
      <c r="BU77" s="147">
        <v>0</v>
      </c>
      <c r="BV77" s="147">
        <v>0</v>
      </c>
      <c r="BW77" s="470"/>
      <c r="BX77" s="467">
        <f t="shared" ref="BX77:CC77" si="87">SUM(BX78:BX79)</f>
        <v>0</v>
      </c>
      <c r="BY77" s="468">
        <f t="shared" si="87"/>
        <v>0</v>
      </c>
      <c r="BZ77" s="468">
        <f t="shared" si="87"/>
        <v>0</v>
      </c>
      <c r="CA77" s="468">
        <f t="shared" si="87"/>
        <v>0</v>
      </c>
      <c r="CB77" s="468">
        <f t="shared" si="87"/>
        <v>0</v>
      </c>
      <c r="CC77" s="468">
        <f t="shared" si="87"/>
        <v>0</v>
      </c>
      <c r="CD77" s="147">
        <v>0</v>
      </c>
      <c r="CE77" s="147">
        <v>0</v>
      </c>
      <c r="CF77" s="147">
        <v>0</v>
      </c>
      <c r="CG77" s="471"/>
      <c r="CH77" s="478">
        <f t="shared" si="69"/>
        <v>53</v>
      </c>
      <c r="CI77" s="479">
        <f t="shared" si="70"/>
        <v>59</v>
      </c>
      <c r="CJ77" s="479">
        <f t="shared" si="71"/>
        <v>15</v>
      </c>
      <c r="CK77" s="479">
        <f t="shared" si="72"/>
        <v>35</v>
      </c>
      <c r="CL77" s="479">
        <f t="shared" si="73"/>
        <v>12</v>
      </c>
      <c r="CM77" s="479">
        <f t="shared" si="74"/>
        <v>12</v>
      </c>
      <c r="CN77" s="479">
        <f t="shared" si="75"/>
        <v>7</v>
      </c>
      <c r="CO77" s="479">
        <f t="shared" si="76"/>
        <v>7</v>
      </c>
      <c r="CP77" s="479">
        <f t="shared" si="77"/>
        <v>7</v>
      </c>
      <c r="CR77" s="253">
        <f t="shared" si="78"/>
        <v>-28</v>
      </c>
      <c r="CS77" s="254">
        <f t="shared" si="79"/>
        <v>-52</v>
      </c>
    </row>
    <row r="78" spans="1:97" ht="15" customHeight="1" x14ac:dyDescent="0.25">
      <c r="A78" s="9"/>
      <c r="B78" s="480">
        <v>27</v>
      </c>
      <c r="C78" s="481" t="s">
        <v>609</v>
      </c>
      <c r="D78" s="481" t="s">
        <v>59</v>
      </c>
      <c r="E78" s="482" t="s">
        <v>847</v>
      </c>
      <c r="F78" s="483">
        <v>0</v>
      </c>
      <c r="G78" s="484">
        <v>0</v>
      </c>
      <c r="H78" s="484">
        <v>0</v>
      </c>
      <c r="I78" s="484">
        <v>0</v>
      </c>
      <c r="J78" s="484">
        <v>0</v>
      </c>
      <c r="K78" s="484">
        <v>0</v>
      </c>
      <c r="L78" s="485" t="s">
        <v>929</v>
      </c>
      <c r="M78" s="485" t="s">
        <v>929</v>
      </c>
      <c r="N78" s="485" t="s">
        <v>929</v>
      </c>
      <c r="O78" s="486"/>
      <c r="P78" s="487">
        <v>0</v>
      </c>
      <c r="Q78" s="484">
        <v>0</v>
      </c>
      <c r="R78" s="484">
        <v>0</v>
      </c>
      <c r="S78" s="484">
        <v>0</v>
      </c>
      <c r="T78" s="488"/>
      <c r="U78" s="488"/>
      <c r="V78" s="233"/>
      <c r="W78" s="234"/>
      <c r="X78" s="235"/>
      <c r="Y78" s="489"/>
      <c r="Z78" s="487">
        <v>6</v>
      </c>
      <c r="AA78" s="484">
        <v>6</v>
      </c>
      <c r="AB78" s="484">
        <v>4</v>
      </c>
      <c r="AC78" s="484">
        <v>6</v>
      </c>
      <c r="AD78" s="484">
        <v>4</v>
      </c>
      <c r="AE78" s="484">
        <v>4</v>
      </c>
      <c r="AF78" s="146">
        <v>4</v>
      </c>
      <c r="AG78" s="146">
        <v>4</v>
      </c>
      <c r="AH78" s="146">
        <v>4</v>
      </c>
      <c r="AI78" s="489"/>
      <c r="AJ78" s="487">
        <v>0</v>
      </c>
      <c r="AK78" s="484">
        <v>0</v>
      </c>
      <c r="AL78" s="484">
        <v>0</v>
      </c>
      <c r="AM78" s="484">
        <v>0</v>
      </c>
      <c r="AN78" s="484">
        <v>0</v>
      </c>
      <c r="AO78" s="484">
        <v>0</v>
      </c>
      <c r="AP78" s="146">
        <v>0</v>
      </c>
      <c r="AQ78" s="146">
        <v>0</v>
      </c>
      <c r="AR78" s="146">
        <v>0</v>
      </c>
      <c r="AS78" s="489"/>
      <c r="AT78" s="487">
        <v>0</v>
      </c>
      <c r="AU78" s="484">
        <v>0</v>
      </c>
      <c r="AV78" s="484">
        <v>0</v>
      </c>
      <c r="AW78" s="484">
        <v>0</v>
      </c>
      <c r="AX78" s="127"/>
      <c r="AY78" s="488"/>
      <c r="AZ78" s="146"/>
      <c r="BA78" s="146"/>
      <c r="BB78" s="146"/>
      <c r="BC78" s="489"/>
      <c r="BD78" s="487">
        <v>0</v>
      </c>
      <c r="BE78" s="484">
        <v>0</v>
      </c>
      <c r="BF78" s="484">
        <v>0</v>
      </c>
      <c r="BG78" s="484">
        <v>0</v>
      </c>
      <c r="BH78" s="484">
        <v>0</v>
      </c>
      <c r="BI78" s="484">
        <v>0</v>
      </c>
      <c r="BJ78" s="146">
        <v>0</v>
      </c>
      <c r="BK78" s="146">
        <v>0</v>
      </c>
      <c r="BL78" s="146">
        <v>0</v>
      </c>
      <c r="BM78" s="489"/>
      <c r="BN78" s="487">
        <v>0</v>
      </c>
      <c r="BO78" s="484">
        <v>0</v>
      </c>
      <c r="BP78" s="484">
        <v>0</v>
      </c>
      <c r="BQ78" s="484">
        <v>0</v>
      </c>
      <c r="BR78" s="146">
        <v>0</v>
      </c>
      <c r="BS78" s="146">
        <v>0</v>
      </c>
      <c r="BT78" s="146">
        <v>0</v>
      </c>
      <c r="BU78" s="146">
        <v>0</v>
      </c>
      <c r="BV78" s="146">
        <v>0</v>
      </c>
      <c r="BW78" s="490"/>
      <c r="BX78" s="487">
        <v>0</v>
      </c>
      <c r="BY78" s="484">
        <v>0</v>
      </c>
      <c r="BZ78" s="484">
        <v>0</v>
      </c>
      <c r="CA78" s="484">
        <v>0</v>
      </c>
      <c r="CB78" s="484">
        <v>0</v>
      </c>
      <c r="CC78" s="484">
        <v>0</v>
      </c>
      <c r="CD78" s="146">
        <v>0</v>
      </c>
      <c r="CE78" s="146">
        <v>0</v>
      </c>
      <c r="CF78" s="146">
        <v>0</v>
      </c>
      <c r="CG78" s="491"/>
      <c r="CH78" s="492">
        <f t="shared" si="69"/>
        <v>6</v>
      </c>
      <c r="CI78" s="493">
        <f t="shared" si="70"/>
        <v>6</v>
      </c>
      <c r="CJ78" s="493">
        <f t="shared" si="71"/>
        <v>4</v>
      </c>
      <c r="CK78" s="493">
        <f t="shared" si="72"/>
        <v>6</v>
      </c>
      <c r="CL78" s="493">
        <f t="shared" si="73"/>
        <v>4</v>
      </c>
      <c r="CM78" s="493">
        <f t="shared" si="74"/>
        <v>4</v>
      </c>
      <c r="CN78" s="493">
        <f t="shared" si="75"/>
        <v>4</v>
      </c>
      <c r="CO78" s="493">
        <f t="shared" si="76"/>
        <v>4</v>
      </c>
      <c r="CP78" s="493">
        <f t="shared" si="77"/>
        <v>4</v>
      </c>
      <c r="CQ78"/>
      <c r="CR78" s="255">
        <f t="shared" si="78"/>
        <v>-2</v>
      </c>
      <c r="CS78" s="256">
        <f t="shared" si="79"/>
        <v>-2</v>
      </c>
    </row>
    <row r="79" spans="1:97" ht="15" customHeight="1" x14ac:dyDescent="0.25">
      <c r="A79" s="9"/>
      <c r="B79" s="480">
        <v>27</v>
      </c>
      <c r="C79" s="481" t="s">
        <v>609</v>
      </c>
      <c r="D79" s="481" t="s">
        <v>60</v>
      </c>
      <c r="E79" s="482" t="s">
        <v>477</v>
      </c>
      <c r="F79" s="483">
        <v>4</v>
      </c>
      <c r="G79" s="484">
        <v>4</v>
      </c>
      <c r="H79" s="484">
        <v>1</v>
      </c>
      <c r="I79" s="484">
        <v>0</v>
      </c>
      <c r="J79" s="484">
        <v>0</v>
      </c>
      <c r="K79" s="484">
        <v>0</v>
      </c>
      <c r="L79" s="485">
        <v>0</v>
      </c>
      <c r="M79" s="485">
        <v>0</v>
      </c>
      <c r="N79" s="485">
        <v>0</v>
      </c>
      <c r="O79" s="486"/>
      <c r="P79" s="487">
        <v>3</v>
      </c>
      <c r="Q79" s="484">
        <v>3</v>
      </c>
      <c r="R79" s="484">
        <v>0</v>
      </c>
      <c r="S79" s="484">
        <v>0</v>
      </c>
      <c r="T79" s="484">
        <v>0</v>
      </c>
      <c r="U79" s="484">
        <v>0</v>
      </c>
      <c r="V79" s="239">
        <v>0</v>
      </c>
      <c r="W79" s="243">
        <v>0</v>
      </c>
      <c r="X79" s="244">
        <v>0</v>
      </c>
      <c r="Y79" s="489"/>
      <c r="Z79" s="487">
        <v>16</v>
      </c>
      <c r="AA79" s="484">
        <v>17</v>
      </c>
      <c r="AB79" s="484">
        <v>4</v>
      </c>
      <c r="AC79" s="484">
        <v>16</v>
      </c>
      <c r="AD79" s="484">
        <v>8</v>
      </c>
      <c r="AE79" s="484">
        <v>8</v>
      </c>
      <c r="AF79" s="146">
        <v>0</v>
      </c>
      <c r="AG79" s="146">
        <v>0</v>
      </c>
      <c r="AH79" s="146">
        <v>0</v>
      </c>
      <c r="AI79" s="489"/>
      <c r="AJ79" s="487">
        <v>7</v>
      </c>
      <c r="AK79" s="484">
        <v>7</v>
      </c>
      <c r="AL79" s="484">
        <v>0</v>
      </c>
      <c r="AM79" s="484">
        <v>0</v>
      </c>
      <c r="AN79" s="484">
        <v>0</v>
      </c>
      <c r="AO79" s="484">
        <v>0</v>
      </c>
      <c r="AP79" s="146">
        <v>0</v>
      </c>
      <c r="AQ79" s="146">
        <v>0</v>
      </c>
      <c r="AR79" s="146">
        <v>0</v>
      </c>
      <c r="AS79" s="489"/>
      <c r="AT79" s="487">
        <v>4</v>
      </c>
      <c r="AU79" s="484">
        <v>9</v>
      </c>
      <c r="AV79" s="484">
        <v>6</v>
      </c>
      <c r="AW79" s="484">
        <v>0</v>
      </c>
      <c r="AX79" s="127">
        <v>0</v>
      </c>
      <c r="AY79" s="484">
        <v>0</v>
      </c>
      <c r="AZ79" s="146">
        <v>0</v>
      </c>
      <c r="BA79" s="146">
        <v>0</v>
      </c>
      <c r="BB79" s="146">
        <v>0</v>
      </c>
      <c r="BC79" s="489"/>
      <c r="BD79" s="487">
        <v>13</v>
      </c>
      <c r="BE79" s="484">
        <v>13</v>
      </c>
      <c r="BF79" s="484">
        <v>0</v>
      </c>
      <c r="BG79" s="484">
        <v>13</v>
      </c>
      <c r="BH79" s="484">
        <v>0</v>
      </c>
      <c r="BI79" s="484">
        <v>0</v>
      </c>
      <c r="BJ79" s="146">
        <v>3</v>
      </c>
      <c r="BK79" s="146">
        <v>3</v>
      </c>
      <c r="BL79" s="146">
        <v>3</v>
      </c>
      <c r="BM79" s="489"/>
      <c r="BN79" s="487">
        <v>0</v>
      </c>
      <c r="BO79" s="484">
        <v>0</v>
      </c>
      <c r="BP79" s="484">
        <v>0</v>
      </c>
      <c r="BQ79" s="484">
        <v>0</v>
      </c>
      <c r="BR79" s="146">
        <v>0</v>
      </c>
      <c r="BS79" s="146">
        <v>0</v>
      </c>
      <c r="BT79" s="146">
        <v>0</v>
      </c>
      <c r="BU79" s="146">
        <v>0</v>
      </c>
      <c r="BV79" s="146">
        <v>0</v>
      </c>
      <c r="BW79" s="490"/>
      <c r="BX79" s="487">
        <v>0</v>
      </c>
      <c r="BY79" s="484">
        <v>0</v>
      </c>
      <c r="BZ79" s="484">
        <v>0</v>
      </c>
      <c r="CA79" s="484">
        <v>0</v>
      </c>
      <c r="CB79" s="484">
        <v>0</v>
      </c>
      <c r="CC79" s="484">
        <v>0</v>
      </c>
      <c r="CD79" s="146">
        <v>0</v>
      </c>
      <c r="CE79" s="146">
        <v>0</v>
      </c>
      <c r="CF79" s="146">
        <v>0</v>
      </c>
      <c r="CG79" s="491"/>
      <c r="CH79" s="492">
        <f t="shared" si="69"/>
        <v>47</v>
      </c>
      <c r="CI79" s="493">
        <f t="shared" si="70"/>
        <v>53</v>
      </c>
      <c r="CJ79" s="493">
        <f t="shared" si="71"/>
        <v>11</v>
      </c>
      <c r="CK79" s="493">
        <f t="shared" si="72"/>
        <v>29</v>
      </c>
      <c r="CL79" s="493">
        <f t="shared" si="73"/>
        <v>8</v>
      </c>
      <c r="CM79" s="493">
        <f t="shared" si="74"/>
        <v>8</v>
      </c>
      <c r="CN79" s="493">
        <f t="shared" si="75"/>
        <v>3</v>
      </c>
      <c r="CO79" s="493">
        <f t="shared" si="76"/>
        <v>3</v>
      </c>
      <c r="CP79" s="493">
        <f t="shared" si="77"/>
        <v>3</v>
      </c>
      <c r="CQ79"/>
      <c r="CR79" s="255">
        <f t="shared" si="78"/>
        <v>-26</v>
      </c>
      <c r="CS79" s="256">
        <f t="shared" si="79"/>
        <v>-50</v>
      </c>
    </row>
    <row r="80" spans="1:97" ht="15" customHeight="1" x14ac:dyDescent="0.25">
      <c r="A80" s="9"/>
      <c r="B80" s="495">
        <v>27</v>
      </c>
      <c r="C80" s="496" t="s">
        <v>609</v>
      </c>
      <c r="D80" s="496" t="s">
        <v>61</v>
      </c>
      <c r="E80" s="497" t="s">
        <v>478</v>
      </c>
      <c r="F80" s="498">
        <v>1</v>
      </c>
      <c r="G80" s="499">
        <v>1</v>
      </c>
      <c r="H80" s="499">
        <v>0</v>
      </c>
      <c r="I80" s="499">
        <v>0</v>
      </c>
      <c r="J80" s="499">
        <v>0</v>
      </c>
      <c r="K80" s="499">
        <v>0</v>
      </c>
      <c r="L80" s="500" t="s">
        <v>929</v>
      </c>
      <c r="M80" s="500" t="s">
        <v>929</v>
      </c>
      <c r="N80" s="500" t="s">
        <v>929</v>
      </c>
      <c r="O80" s="501"/>
      <c r="P80" s="502">
        <v>1</v>
      </c>
      <c r="Q80" s="499">
        <v>1</v>
      </c>
      <c r="R80" s="499">
        <v>0</v>
      </c>
      <c r="S80" s="499">
        <v>0</v>
      </c>
      <c r="T80" s="503"/>
      <c r="U80" s="503"/>
      <c r="V80" s="226"/>
      <c r="W80" s="230"/>
      <c r="X80" s="231"/>
      <c r="Y80" s="504"/>
      <c r="Z80" s="502">
        <v>8</v>
      </c>
      <c r="AA80" s="499">
        <v>8</v>
      </c>
      <c r="AB80" s="499">
        <v>2</v>
      </c>
      <c r="AC80" s="499">
        <v>8</v>
      </c>
      <c r="AD80" s="499">
        <v>4</v>
      </c>
      <c r="AE80" s="499">
        <v>4</v>
      </c>
      <c r="AF80" s="175">
        <v>0</v>
      </c>
      <c r="AG80" s="175">
        <v>0</v>
      </c>
      <c r="AH80" s="175">
        <v>0</v>
      </c>
      <c r="AI80" s="504"/>
      <c r="AJ80" s="502">
        <v>0</v>
      </c>
      <c r="AK80" s="499">
        <v>0</v>
      </c>
      <c r="AL80" s="499">
        <v>0</v>
      </c>
      <c r="AM80" s="499">
        <v>0</v>
      </c>
      <c r="AN80" s="499">
        <v>0</v>
      </c>
      <c r="AO80" s="499">
        <v>0</v>
      </c>
      <c r="AP80" s="175">
        <v>0</v>
      </c>
      <c r="AQ80" s="175">
        <v>0</v>
      </c>
      <c r="AR80" s="175">
        <v>0</v>
      </c>
      <c r="AS80" s="504"/>
      <c r="AT80" s="502">
        <v>1</v>
      </c>
      <c r="AU80" s="499">
        <v>1</v>
      </c>
      <c r="AV80" s="499">
        <v>0</v>
      </c>
      <c r="AW80" s="499">
        <v>0</v>
      </c>
      <c r="AX80" s="129"/>
      <c r="AY80" s="503"/>
      <c r="AZ80" s="175"/>
      <c r="BA80" s="175"/>
      <c r="BB80" s="175"/>
      <c r="BC80" s="504"/>
      <c r="BD80" s="502">
        <v>3</v>
      </c>
      <c r="BE80" s="499">
        <v>3</v>
      </c>
      <c r="BF80" s="499">
        <v>0</v>
      </c>
      <c r="BG80" s="499">
        <v>3</v>
      </c>
      <c r="BH80" s="499">
        <v>0</v>
      </c>
      <c r="BI80" s="499">
        <v>0</v>
      </c>
      <c r="BJ80" s="175">
        <v>0</v>
      </c>
      <c r="BK80" s="175">
        <v>0</v>
      </c>
      <c r="BL80" s="175">
        <v>0</v>
      </c>
      <c r="BM80" s="504"/>
      <c r="BN80" s="502">
        <v>0</v>
      </c>
      <c r="BO80" s="499">
        <v>0</v>
      </c>
      <c r="BP80" s="499">
        <v>0</v>
      </c>
      <c r="BQ80" s="499">
        <v>0</v>
      </c>
      <c r="BR80" s="175">
        <v>0</v>
      </c>
      <c r="BS80" s="175">
        <v>0</v>
      </c>
      <c r="BT80" s="175"/>
      <c r="BU80" s="175"/>
      <c r="BV80" s="175"/>
      <c r="BW80" s="505"/>
      <c r="BX80" s="502">
        <v>0</v>
      </c>
      <c r="BY80" s="499">
        <v>0</v>
      </c>
      <c r="BZ80" s="499">
        <v>0</v>
      </c>
      <c r="CA80" s="499">
        <v>0</v>
      </c>
      <c r="CB80" s="499">
        <v>0</v>
      </c>
      <c r="CC80" s="499">
        <v>0</v>
      </c>
      <c r="CD80" s="175">
        <v>0</v>
      </c>
      <c r="CE80" s="175">
        <v>0</v>
      </c>
      <c r="CF80" s="175">
        <v>0</v>
      </c>
      <c r="CG80" s="506"/>
      <c r="CH80" s="507">
        <f t="shared" si="69"/>
        <v>14</v>
      </c>
      <c r="CI80" s="508">
        <f t="shared" si="70"/>
        <v>14</v>
      </c>
      <c r="CJ80" s="508">
        <f t="shared" si="71"/>
        <v>2</v>
      </c>
      <c r="CK80" s="508">
        <f t="shared" si="72"/>
        <v>11</v>
      </c>
      <c r="CL80" s="508">
        <f t="shared" si="73"/>
        <v>4</v>
      </c>
      <c r="CM80" s="508">
        <f t="shared" si="74"/>
        <v>4</v>
      </c>
      <c r="CN80" s="508">
        <f t="shared" si="75"/>
        <v>0</v>
      </c>
      <c r="CO80" s="508">
        <f t="shared" si="76"/>
        <v>0</v>
      </c>
      <c r="CP80" s="508">
        <f t="shared" si="77"/>
        <v>0</v>
      </c>
      <c r="CQ80" s="249"/>
      <c r="CR80" s="264">
        <f t="shared" si="78"/>
        <v>-11</v>
      </c>
      <c r="CS80" s="257">
        <f t="shared" si="79"/>
        <v>-14</v>
      </c>
    </row>
    <row r="81" spans="1:97" ht="15" customHeight="1" x14ac:dyDescent="0.25">
      <c r="A81" s="9"/>
      <c r="B81" s="495">
        <v>27</v>
      </c>
      <c r="C81" s="496" t="s">
        <v>609</v>
      </c>
      <c r="D81" s="496" t="s">
        <v>62</v>
      </c>
      <c r="E81" s="497" t="s">
        <v>479</v>
      </c>
      <c r="F81" s="498">
        <v>1</v>
      </c>
      <c r="G81" s="499">
        <v>1</v>
      </c>
      <c r="H81" s="499">
        <v>0</v>
      </c>
      <c r="I81" s="499">
        <v>0</v>
      </c>
      <c r="J81" s="499">
        <v>0</v>
      </c>
      <c r="K81" s="499">
        <v>0</v>
      </c>
      <c r="L81" s="500" t="s">
        <v>929</v>
      </c>
      <c r="M81" s="500" t="s">
        <v>929</v>
      </c>
      <c r="N81" s="500" t="s">
        <v>929</v>
      </c>
      <c r="O81" s="501"/>
      <c r="P81" s="502">
        <v>1</v>
      </c>
      <c r="Q81" s="499">
        <v>1</v>
      </c>
      <c r="R81" s="499">
        <v>0</v>
      </c>
      <c r="S81" s="499">
        <v>0</v>
      </c>
      <c r="T81" s="503"/>
      <c r="U81" s="503"/>
      <c r="V81" s="228"/>
      <c r="W81" s="228"/>
      <c r="X81" s="229"/>
      <c r="Y81" s="504"/>
      <c r="Z81" s="502">
        <v>4</v>
      </c>
      <c r="AA81" s="499">
        <v>4</v>
      </c>
      <c r="AB81" s="499">
        <v>0</v>
      </c>
      <c r="AC81" s="499">
        <v>4</v>
      </c>
      <c r="AD81" s="499">
        <v>0</v>
      </c>
      <c r="AE81" s="499">
        <v>0</v>
      </c>
      <c r="AF81" s="175">
        <v>0</v>
      </c>
      <c r="AG81" s="175">
        <v>0</v>
      </c>
      <c r="AH81" s="175">
        <v>0</v>
      </c>
      <c r="AI81" s="504"/>
      <c r="AJ81" s="502">
        <v>5</v>
      </c>
      <c r="AK81" s="499">
        <v>5</v>
      </c>
      <c r="AL81" s="499">
        <v>0</v>
      </c>
      <c r="AM81" s="499">
        <v>0</v>
      </c>
      <c r="AN81" s="499">
        <v>0</v>
      </c>
      <c r="AO81" s="499">
        <v>0</v>
      </c>
      <c r="AP81" s="175">
        <v>0</v>
      </c>
      <c r="AQ81" s="175">
        <v>0</v>
      </c>
      <c r="AR81" s="175">
        <v>0</v>
      </c>
      <c r="AS81" s="504"/>
      <c r="AT81" s="502">
        <v>1</v>
      </c>
      <c r="AU81" s="499">
        <v>1</v>
      </c>
      <c r="AV81" s="499">
        <v>0</v>
      </c>
      <c r="AW81" s="499">
        <v>0</v>
      </c>
      <c r="AX81" s="129"/>
      <c r="AY81" s="503"/>
      <c r="AZ81" s="175"/>
      <c r="BA81" s="175"/>
      <c r="BB81" s="175"/>
      <c r="BC81" s="504"/>
      <c r="BD81" s="502">
        <v>7</v>
      </c>
      <c r="BE81" s="499">
        <v>7</v>
      </c>
      <c r="BF81" s="499">
        <v>0</v>
      </c>
      <c r="BG81" s="499">
        <v>7</v>
      </c>
      <c r="BH81" s="499">
        <v>0</v>
      </c>
      <c r="BI81" s="499">
        <v>0</v>
      </c>
      <c r="BJ81" s="175">
        <v>0</v>
      </c>
      <c r="BK81" s="175">
        <v>0</v>
      </c>
      <c r="BL81" s="175">
        <v>0</v>
      </c>
      <c r="BM81" s="504"/>
      <c r="BN81" s="502">
        <v>0</v>
      </c>
      <c r="BO81" s="499">
        <v>0</v>
      </c>
      <c r="BP81" s="499">
        <v>0</v>
      </c>
      <c r="BQ81" s="499">
        <v>0</v>
      </c>
      <c r="BR81" s="175">
        <v>0</v>
      </c>
      <c r="BS81" s="175">
        <v>0</v>
      </c>
      <c r="BT81" s="175"/>
      <c r="BU81" s="175"/>
      <c r="BV81" s="175"/>
      <c r="BW81" s="505"/>
      <c r="BX81" s="502">
        <v>0</v>
      </c>
      <c r="BY81" s="499">
        <v>0</v>
      </c>
      <c r="BZ81" s="499">
        <v>0</v>
      </c>
      <c r="CA81" s="499">
        <v>0</v>
      </c>
      <c r="CB81" s="499">
        <v>0</v>
      </c>
      <c r="CC81" s="499">
        <v>0</v>
      </c>
      <c r="CD81" s="175">
        <v>0</v>
      </c>
      <c r="CE81" s="175">
        <v>0</v>
      </c>
      <c r="CF81" s="175">
        <v>0</v>
      </c>
      <c r="CG81" s="506"/>
      <c r="CH81" s="507">
        <f t="shared" si="69"/>
        <v>19</v>
      </c>
      <c r="CI81" s="508">
        <f t="shared" si="70"/>
        <v>19</v>
      </c>
      <c r="CJ81" s="508">
        <f t="shared" si="71"/>
        <v>0</v>
      </c>
      <c r="CK81" s="508">
        <f t="shared" si="72"/>
        <v>11</v>
      </c>
      <c r="CL81" s="508">
        <f t="shared" si="73"/>
        <v>0</v>
      </c>
      <c r="CM81" s="508">
        <f t="shared" si="74"/>
        <v>0</v>
      </c>
      <c r="CN81" s="508">
        <f t="shared" si="75"/>
        <v>0</v>
      </c>
      <c r="CO81" s="508">
        <f t="shared" si="76"/>
        <v>0</v>
      </c>
      <c r="CP81" s="508">
        <f t="shared" si="77"/>
        <v>0</v>
      </c>
      <c r="CQ81" s="249"/>
      <c r="CR81" s="264">
        <f t="shared" si="78"/>
        <v>-11</v>
      </c>
      <c r="CS81" s="257">
        <f t="shared" si="79"/>
        <v>-19</v>
      </c>
    </row>
    <row r="82" spans="1:97" ht="15" customHeight="1" x14ac:dyDescent="0.25">
      <c r="A82" s="9"/>
      <c r="B82" s="495">
        <v>27</v>
      </c>
      <c r="C82" s="496" t="s">
        <v>609</v>
      </c>
      <c r="D82" s="496" t="s">
        <v>63</v>
      </c>
      <c r="E82" s="497" t="s">
        <v>480</v>
      </c>
      <c r="F82" s="498">
        <v>1</v>
      </c>
      <c r="G82" s="499">
        <v>1</v>
      </c>
      <c r="H82" s="499">
        <v>1</v>
      </c>
      <c r="I82" s="499">
        <v>0</v>
      </c>
      <c r="J82" s="499">
        <v>0</v>
      </c>
      <c r="K82" s="499">
        <v>0</v>
      </c>
      <c r="L82" s="500" t="s">
        <v>929</v>
      </c>
      <c r="M82" s="500" t="s">
        <v>929</v>
      </c>
      <c r="N82" s="500" t="s">
        <v>929</v>
      </c>
      <c r="O82" s="501"/>
      <c r="P82" s="502">
        <v>0</v>
      </c>
      <c r="Q82" s="499">
        <v>0</v>
      </c>
      <c r="R82" s="499">
        <v>0</v>
      </c>
      <c r="S82" s="499">
        <v>0</v>
      </c>
      <c r="T82" s="503"/>
      <c r="U82" s="503"/>
      <c r="V82" s="228"/>
      <c r="W82" s="228"/>
      <c r="X82" s="229"/>
      <c r="Y82" s="504"/>
      <c r="Z82" s="502">
        <v>0</v>
      </c>
      <c r="AA82" s="499">
        <v>0</v>
      </c>
      <c r="AB82" s="499">
        <v>0</v>
      </c>
      <c r="AC82" s="499">
        <v>0</v>
      </c>
      <c r="AD82" s="499">
        <v>0</v>
      </c>
      <c r="AE82" s="499">
        <v>0</v>
      </c>
      <c r="AF82" s="175">
        <v>0</v>
      </c>
      <c r="AG82" s="175">
        <v>0</v>
      </c>
      <c r="AH82" s="175">
        <v>0</v>
      </c>
      <c r="AI82" s="504"/>
      <c r="AJ82" s="502">
        <v>0</v>
      </c>
      <c r="AK82" s="499">
        <v>0</v>
      </c>
      <c r="AL82" s="499">
        <v>0</v>
      </c>
      <c r="AM82" s="499">
        <v>0</v>
      </c>
      <c r="AN82" s="499">
        <v>0</v>
      </c>
      <c r="AO82" s="499">
        <v>0</v>
      </c>
      <c r="AP82" s="175">
        <v>0</v>
      </c>
      <c r="AQ82" s="175">
        <v>0</v>
      </c>
      <c r="AR82" s="175">
        <v>0</v>
      </c>
      <c r="AS82" s="504"/>
      <c r="AT82" s="502">
        <v>0</v>
      </c>
      <c r="AU82" s="499">
        <v>0</v>
      </c>
      <c r="AV82" s="499">
        <v>0</v>
      </c>
      <c r="AW82" s="499">
        <v>0</v>
      </c>
      <c r="AX82" s="129"/>
      <c r="AY82" s="503"/>
      <c r="AZ82" s="175"/>
      <c r="BA82" s="175"/>
      <c r="BB82" s="175"/>
      <c r="BC82" s="504"/>
      <c r="BD82" s="502">
        <v>0</v>
      </c>
      <c r="BE82" s="499">
        <v>0</v>
      </c>
      <c r="BF82" s="499">
        <v>0</v>
      </c>
      <c r="BG82" s="499">
        <v>0</v>
      </c>
      <c r="BH82" s="499">
        <v>0</v>
      </c>
      <c r="BI82" s="499">
        <v>0</v>
      </c>
      <c r="BJ82" s="175">
        <v>0</v>
      </c>
      <c r="BK82" s="175">
        <v>0</v>
      </c>
      <c r="BL82" s="175">
        <v>0</v>
      </c>
      <c r="BM82" s="504"/>
      <c r="BN82" s="502">
        <v>0</v>
      </c>
      <c r="BO82" s="499">
        <v>0</v>
      </c>
      <c r="BP82" s="499">
        <v>0</v>
      </c>
      <c r="BQ82" s="499">
        <v>0</v>
      </c>
      <c r="BR82" s="175">
        <v>0</v>
      </c>
      <c r="BS82" s="175">
        <v>0</v>
      </c>
      <c r="BT82" s="175"/>
      <c r="BU82" s="175"/>
      <c r="BV82" s="175"/>
      <c r="BW82" s="505"/>
      <c r="BX82" s="502">
        <v>0</v>
      </c>
      <c r="BY82" s="499">
        <v>0</v>
      </c>
      <c r="BZ82" s="499">
        <v>0</v>
      </c>
      <c r="CA82" s="499">
        <v>0</v>
      </c>
      <c r="CB82" s="499">
        <v>0</v>
      </c>
      <c r="CC82" s="499">
        <v>0</v>
      </c>
      <c r="CD82" s="175">
        <v>0</v>
      </c>
      <c r="CE82" s="175">
        <v>0</v>
      </c>
      <c r="CF82" s="175">
        <v>0</v>
      </c>
      <c r="CG82" s="506"/>
      <c r="CH82" s="507">
        <f t="shared" si="69"/>
        <v>1</v>
      </c>
      <c r="CI82" s="508">
        <f t="shared" si="70"/>
        <v>1</v>
      </c>
      <c r="CJ82" s="508">
        <f t="shared" si="71"/>
        <v>1</v>
      </c>
      <c r="CK82" s="508">
        <f t="shared" si="72"/>
        <v>0</v>
      </c>
      <c r="CL82" s="508">
        <f t="shared" si="73"/>
        <v>0</v>
      </c>
      <c r="CM82" s="508">
        <f t="shared" si="74"/>
        <v>0</v>
      </c>
      <c r="CN82" s="508">
        <f t="shared" si="75"/>
        <v>0</v>
      </c>
      <c r="CO82" s="508">
        <f t="shared" si="76"/>
        <v>0</v>
      </c>
      <c r="CP82" s="508">
        <f t="shared" si="77"/>
        <v>0</v>
      </c>
      <c r="CQ82" s="249"/>
      <c r="CR82" s="264">
        <f t="shared" si="78"/>
        <v>0</v>
      </c>
      <c r="CS82" s="257">
        <f t="shared" si="79"/>
        <v>-1</v>
      </c>
    </row>
    <row r="83" spans="1:97" ht="15" customHeight="1" x14ac:dyDescent="0.25">
      <c r="A83" s="9"/>
      <c r="B83" s="495">
        <v>27</v>
      </c>
      <c r="C83" s="496" t="s">
        <v>609</v>
      </c>
      <c r="D83" s="496" t="s">
        <v>64</v>
      </c>
      <c r="E83" s="497" t="s">
        <v>481</v>
      </c>
      <c r="F83" s="498">
        <v>0</v>
      </c>
      <c r="G83" s="499">
        <v>0</v>
      </c>
      <c r="H83" s="499">
        <v>0</v>
      </c>
      <c r="I83" s="499">
        <v>0</v>
      </c>
      <c r="J83" s="499">
        <v>0</v>
      </c>
      <c r="K83" s="499">
        <v>0</v>
      </c>
      <c r="L83" s="500" t="s">
        <v>929</v>
      </c>
      <c r="M83" s="500" t="s">
        <v>929</v>
      </c>
      <c r="N83" s="500" t="s">
        <v>929</v>
      </c>
      <c r="O83" s="501"/>
      <c r="P83" s="502">
        <v>0</v>
      </c>
      <c r="Q83" s="499">
        <v>0</v>
      </c>
      <c r="R83" s="499">
        <v>0</v>
      </c>
      <c r="S83" s="499">
        <v>0</v>
      </c>
      <c r="T83" s="503"/>
      <c r="U83" s="503"/>
      <c r="V83" s="228"/>
      <c r="W83" s="228"/>
      <c r="X83" s="229"/>
      <c r="Y83" s="504"/>
      <c r="Z83" s="502">
        <v>1</v>
      </c>
      <c r="AA83" s="499">
        <v>2</v>
      </c>
      <c r="AB83" s="499">
        <v>2</v>
      </c>
      <c r="AC83" s="499">
        <v>4</v>
      </c>
      <c r="AD83" s="499">
        <v>4</v>
      </c>
      <c r="AE83" s="499">
        <v>4</v>
      </c>
      <c r="AF83" s="175">
        <v>0</v>
      </c>
      <c r="AG83" s="175">
        <v>0</v>
      </c>
      <c r="AH83" s="175">
        <v>0</v>
      </c>
      <c r="AI83" s="504"/>
      <c r="AJ83" s="502">
        <v>0</v>
      </c>
      <c r="AK83" s="499">
        <v>0</v>
      </c>
      <c r="AL83" s="499">
        <v>0</v>
      </c>
      <c r="AM83" s="499">
        <v>0</v>
      </c>
      <c r="AN83" s="499">
        <v>0</v>
      </c>
      <c r="AO83" s="499">
        <v>0</v>
      </c>
      <c r="AP83" s="175">
        <v>0</v>
      </c>
      <c r="AQ83" s="175">
        <v>0</v>
      </c>
      <c r="AR83" s="175">
        <v>0</v>
      </c>
      <c r="AS83" s="504"/>
      <c r="AT83" s="502">
        <v>1</v>
      </c>
      <c r="AU83" s="499">
        <v>3</v>
      </c>
      <c r="AV83" s="499">
        <v>3</v>
      </c>
      <c r="AW83" s="499">
        <v>0</v>
      </c>
      <c r="AX83" s="129"/>
      <c r="AY83" s="503"/>
      <c r="AZ83" s="175"/>
      <c r="BA83" s="175"/>
      <c r="BB83" s="175"/>
      <c r="BC83" s="504"/>
      <c r="BD83" s="502">
        <v>0</v>
      </c>
      <c r="BE83" s="499">
        <v>0</v>
      </c>
      <c r="BF83" s="499">
        <v>0</v>
      </c>
      <c r="BG83" s="499">
        <v>0</v>
      </c>
      <c r="BH83" s="499">
        <v>0</v>
      </c>
      <c r="BI83" s="499">
        <v>0</v>
      </c>
      <c r="BJ83" s="175">
        <v>0</v>
      </c>
      <c r="BK83" s="175">
        <v>0</v>
      </c>
      <c r="BL83" s="175">
        <v>0</v>
      </c>
      <c r="BM83" s="504"/>
      <c r="BN83" s="502">
        <v>0</v>
      </c>
      <c r="BO83" s="499">
        <v>0</v>
      </c>
      <c r="BP83" s="499">
        <v>0</v>
      </c>
      <c r="BQ83" s="499">
        <v>0</v>
      </c>
      <c r="BR83" s="175">
        <v>0</v>
      </c>
      <c r="BS83" s="175">
        <v>0</v>
      </c>
      <c r="BT83" s="175"/>
      <c r="BU83" s="175"/>
      <c r="BV83" s="175"/>
      <c r="BW83" s="505"/>
      <c r="BX83" s="502">
        <v>0</v>
      </c>
      <c r="BY83" s="499">
        <v>0</v>
      </c>
      <c r="BZ83" s="499">
        <v>0</v>
      </c>
      <c r="CA83" s="499">
        <v>0</v>
      </c>
      <c r="CB83" s="499">
        <v>0</v>
      </c>
      <c r="CC83" s="499">
        <v>0</v>
      </c>
      <c r="CD83" s="175">
        <v>0</v>
      </c>
      <c r="CE83" s="175">
        <v>0</v>
      </c>
      <c r="CF83" s="175">
        <v>0</v>
      </c>
      <c r="CG83" s="506"/>
      <c r="CH83" s="507">
        <f t="shared" si="69"/>
        <v>2</v>
      </c>
      <c r="CI83" s="508">
        <f t="shared" si="70"/>
        <v>5</v>
      </c>
      <c r="CJ83" s="508">
        <f t="shared" si="71"/>
        <v>5</v>
      </c>
      <c r="CK83" s="508">
        <f t="shared" si="72"/>
        <v>4</v>
      </c>
      <c r="CL83" s="508">
        <f t="shared" si="73"/>
        <v>4</v>
      </c>
      <c r="CM83" s="508">
        <f t="shared" si="74"/>
        <v>4</v>
      </c>
      <c r="CN83" s="508">
        <f t="shared" si="75"/>
        <v>0</v>
      </c>
      <c r="CO83" s="508">
        <f t="shared" si="76"/>
        <v>0</v>
      </c>
      <c r="CP83" s="508">
        <f t="shared" si="77"/>
        <v>0</v>
      </c>
      <c r="CQ83" s="249"/>
      <c r="CR83" s="264">
        <f t="shared" si="78"/>
        <v>-4</v>
      </c>
      <c r="CS83" s="257">
        <f t="shared" si="79"/>
        <v>-5</v>
      </c>
    </row>
    <row r="84" spans="1:97" ht="15" customHeight="1" x14ac:dyDescent="0.25">
      <c r="A84" s="9"/>
      <c r="B84" s="495">
        <v>27</v>
      </c>
      <c r="C84" s="496" t="s">
        <v>609</v>
      </c>
      <c r="D84" s="496" t="s">
        <v>65</v>
      </c>
      <c r="E84" s="497" t="s">
        <v>482</v>
      </c>
      <c r="F84" s="498">
        <v>0</v>
      </c>
      <c r="G84" s="499">
        <v>0</v>
      </c>
      <c r="H84" s="499">
        <v>0</v>
      </c>
      <c r="I84" s="499">
        <v>0</v>
      </c>
      <c r="J84" s="499">
        <v>0</v>
      </c>
      <c r="K84" s="499">
        <v>0</v>
      </c>
      <c r="L84" s="500" t="s">
        <v>929</v>
      </c>
      <c r="M84" s="500" t="s">
        <v>929</v>
      </c>
      <c r="N84" s="500" t="s">
        <v>929</v>
      </c>
      <c r="O84" s="501"/>
      <c r="P84" s="502">
        <v>0</v>
      </c>
      <c r="Q84" s="499">
        <v>0</v>
      </c>
      <c r="R84" s="499">
        <v>0</v>
      </c>
      <c r="S84" s="499">
        <v>0</v>
      </c>
      <c r="T84" s="503"/>
      <c r="U84" s="503"/>
      <c r="V84" s="226"/>
      <c r="W84" s="226"/>
      <c r="X84" s="227"/>
      <c r="Y84" s="504"/>
      <c r="Z84" s="502">
        <v>0</v>
      </c>
      <c r="AA84" s="499">
        <v>0</v>
      </c>
      <c r="AB84" s="499">
        <v>0</v>
      </c>
      <c r="AC84" s="499">
        <v>0</v>
      </c>
      <c r="AD84" s="499">
        <v>0</v>
      </c>
      <c r="AE84" s="499">
        <v>0</v>
      </c>
      <c r="AF84" s="175">
        <v>0</v>
      </c>
      <c r="AG84" s="175">
        <v>0</v>
      </c>
      <c r="AH84" s="175">
        <v>0</v>
      </c>
      <c r="AI84" s="504"/>
      <c r="AJ84" s="502">
        <v>0</v>
      </c>
      <c r="AK84" s="499">
        <v>0</v>
      </c>
      <c r="AL84" s="499">
        <v>0</v>
      </c>
      <c r="AM84" s="499">
        <v>0</v>
      </c>
      <c r="AN84" s="499">
        <v>0</v>
      </c>
      <c r="AO84" s="499">
        <v>0</v>
      </c>
      <c r="AP84" s="175">
        <v>0</v>
      </c>
      <c r="AQ84" s="175">
        <v>0</v>
      </c>
      <c r="AR84" s="175">
        <v>0</v>
      </c>
      <c r="AS84" s="504"/>
      <c r="AT84" s="502">
        <v>0</v>
      </c>
      <c r="AU84" s="499">
        <v>3</v>
      </c>
      <c r="AV84" s="499">
        <v>3</v>
      </c>
      <c r="AW84" s="499">
        <v>0</v>
      </c>
      <c r="AX84" s="129"/>
      <c r="AY84" s="503"/>
      <c r="AZ84" s="175"/>
      <c r="BA84" s="175"/>
      <c r="BB84" s="175"/>
      <c r="BC84" s="504"/>
      <c r="BD84" s="502">
        <v>0</v>
      </c>
      <c r="BE84" s="499">
        <v>0</v>
      </c>
      <c r="BF84" s="499">
        <v>0</v>
      </c>
      <c r="BG84" s="499">
        <v>0</v>
      </c>
      <c r="BH84" s="499">
        <v>0</v>
      </c>
      <c r="BI84" s="499">
        <v>0</v>
      </c>
      <c r="BJ84" s="175">
        <v>0</v>
      </c>
      <c r="BK84" s="175">
        <v>0</v>
      </c>
      <c r="BL84" s="175">
        <v>0</v>
      </c>
      <c r="BM84" s="504"/>
      <c r="BN84" s="502">
        <v>0</v>
      </c>
      <c r="BO84" s="499">
        <v>0</v>
      </c>
      <c r="BP84" s="499">
        <v>0</v>
      </c>
      <c r="BQ84" s="499">
        <v>0</v>
      </c>
      <c r="BR84" s="175">
        <v>0</v>
      </c>
      <c r="BS84" s="175">
        <v>0</v>
      </c>
      <c r="BT84" s="175"/>
      <c r="BU84" s="175"/>
      <c r="BV84" s="175"/>
      <c r="BW84" s="505"/>
      <c r="BX84" s="502">
        <v>0</v>
      </c>
      <c r="BY84" s="499">
        <v>0</v>
      </c>
      <c r="BZ84" s="499">
        <v>0</v>
      </c>
      <c r="CA84" s="499">
        <v>0</v>
      </c>
      <c r="CB84" s="499">
        <v>0</v>
      </c>
      <c r="CC84" s="499">
        <v>0</v>
      </c>
      <c r="CD84" s="175">
        <v>0</v>
      </c>
      <c r="CE84" s="175">
        <v>0</v>
      </c>
      <c r="CF84" s="175">
        <v>0</v>
      </c>
      <c r="CG84" s="506"/>
      <c r="CH84" s="507">
        <f t="shared" si="69"/>
        <v>0</v>
      </c>
      <c r="CI84" s="508">
        <f t="shared" si="70"/>
        <v>3</v>
      </c>
      <c r="CJ84" s="508">
        <f t="shared" si="71"/>
        <v>3</v>
      </c>
      <c r="CK84" s="508">
        <f t="shared" si="72"/>
        <v>0</v>
      </c>
      <c r="CL84" s="508">
        <f t="shared" si="73"/>
        <v>0</v>
      </c>
      <c r="CM84" s="508">
        <f t="shared" si="74"/>
        <v>0</v>
      </c>
      <c r="CN84" s="508">
        <f t="shared" si="75"/>
        <v>0</v>
      </c>
      <c r="CO84" s="508">
        <f t="shared" si="76"/>
        <v>0</v>
      </c>
      <c r="CP84" s="508">
        <f t="shared" si="77"/>
        <v>0</v>
      </c>
      <c r="CQ84" s="249"/>
      <c r="CR84" s="264">
        <f t="shared" si="78"/>
        <v>0</v>
      </c>
      <c r="CS84" s="257">
        <f t="shared" si="79"/>
        <v>-3</v>
      </c>
    </row>
    <row r="85" spans="1:97" ht="15" customHeight="1" x14ac:dyDescent="0.25">
      <c r="A85" s="9"/>
      <c r="B85" s="495">
        <v>27</v>
      </c>
      <c r="C85" s="496" t="s">
        <v>609</v>
      </c>
      <c r="D85" s="496" t="s">
        <v>66</v>
      </c>
      <c r="E85" s="497" t="s">
        <v>483</v>
      </c>
      <c r="F85" s="498">
        <v>1</v>
      </c>
      <c r="G85" s="499">
        <v>1</v>
      </c>
      <c r="H85" s="499">
        <v>0</v>
      </c>
      <c r="I85" s="499">
        <v>0</v>
      </c>
      <c r="J85" s="499">
        <v>0</v>
      </c>
      <c r="K85" s="499">
        <v>0</v>
      </c>
      <c r="L85" s="500" t="s">
        <v>929</v>
      </c>
      <c r="M85" s="500" t="s">
        <v>929</v>
      </c>
      <c r="N85" s="500" t="s">
        <v>929</v>
      </c>
      <c r="O85" s="501"/>
      <c r="P85" s="502">
        <v>1</v>
      </c>
      <c r="Q85" s="499">
        <v>1</v>
      </c>
      <c r="R85" s="499">
        <v>0</v>
      </c>
      <c r="S85" s="499">
        <v>0</v>
      </c>
      <c r="T85" s="503"/>
      <c r="U85" s="503"/>
      <c r="V85" s="228"/>
      <c r="W85" s="228"/>
      <c r="X85" s="229"/>
      <c r="Y85" s="504"/>
      <c r="Z85" s="502">
        <v>3</v>
      </c>
      <c r="AA85" s="499">
        <v>3</v>
      </c>
      <c r="AB85" s="499">
        <v>0</v>
      </c>
      <c r="AC85" s="499">
        <v>0</v>
      </c>
      <c r="AD85" s="499">
        <v>0</v>
      </c>
      <c r="AE85" s="499">
        <v>0</v>
      </c>
      <c r="AF85" s="175">
        <v>0</v>
      </c>
      <c r="AG85" s="175">
        <v>0</v>
      </c>
      <c r="AH85" s="175">
        <v>0</v>
      </c>
      <c r="AI85" s="504"/>
      <c r="AJ85" s="502">
        <v>2</v>
      </c>
      <c r="AK85" s="499">
        <v>2</v>
      </c>
      <c r="AL85" s="499">
        <v>0</v>
      </c>
      <c r="AM85" s="499">
        <v>0</v>
      </c>
      <c r="AN85" s="499">
        <v>0</v>
      </c>
      <c r="AO85" s="499">
        <v>0</v>
      </c>
      <c r="AP85" s="175">
        <v>0</v>
      </c>
      <c r="AQ85" s="175">
        <v>0</v>
      </c>
      <c r="AR85" s="175">
        <v>0</v>
      </c>
      <c r="AS85" s="504"/>
      <c r="AT85" s="502">
        <v>1</v>
      </c>
      <c r="AU85" s="499">
        <v>1</v>
      </c>
      <c r="AV85" s="499">
        <v>0</v>
      </c>
      <c r="AW85" s="499">
        <v>0</v>
      </c>
      <c r="AX85" s="129"/>
      <c r="AY85" s="503"/>
      <c r="AZ85" s="175"/>
      <c r="BA85" s="175"/>
      <c r="BB85" s="175"/>
      <c r="BC85" s="504"/>
      <c r="BD85" s="502">
        <v>3</v>
      </c>
      <c r="BE85" s="499">
        <v>3</v>
      </c>
      <c r="BF85" s="499">
        <v>0</v>
      </c>
      <c r="BG85" s="499">
        <v>3</v>
      </c>
      <c r="BH85" s="499">
        <v>0</v>
      </c>
      <c r="BI85" s="499">
        <v>0</v>
      </c>
      <c r="BJ85" s="175">
        <v>3</v>
      </c>
      <c r="BK85" s="175">
        <v>3</v>
      </c>
      <c r="BL85" s="175">
        <v>3</v>
      </c>
      <c r="BM85" s="504"/>
      <c r="BN85" s="502">
        <v>0</v>
      </c>
      <c r="BO85" s="499">
        <v>0</v>
      </c>
      <c r="BP85" s="499">
        <v>0</v>
      </c>
      <c r="BQ85" s="499">
        <v>0</v>
      </c>
      <c r="BR85" s="175">
        <v>0</v>
      </c>
      <c r="BS85" s="175">
        <v>0</v>
      </c>
      <c r="BT85" s="175"/>
      <c r="BU85" s="175"/>
      <c r="BV85" s="175"/>
      <c r="BW85" s="505"/>
      <c r="BX85" s="502">
        <v>0</v>
      </c>
      <c r="BY85" s="499">
        <v>0</v>
      </c>
      <c r="BZ85" s="499">
        <v>0</v>
      </c>
      <c r="CA85" s="499">
        <v>0</v>
      </c>
      <c r="CB85" s="499">
        <v>0</v>
      </c>
      <c r="CC85" s="499">
        <v>0</v>
      </c>
      <c r="CD85" s="175">
        <v>0</v>
      </c>
      <c r="CE85" s="175">
        <v>0</v>
      </c>
      <c r="CF85" s="175">
        <v>0</v>
      </c>
      <c r="CG85" s="506"/>
      <c r="CH85" s="507">
        <f t="shared" si="69"/>
        <v>11</v>
      </c>
      <c r="CI85" s="508">
        <f t="shared" si="70"/>
        <v>11</v>
      </c>
      <c r="CJ85" s="508">
        <f t="shared" si="71"/>
        <v>0</v>
      </c>
      <c r="CK85" s="508">
        <f t="shared" si="72"/>
        <v>3</v>
      </c>
      <c r="CL85" s="508">
        <f t="shared" si="73"/>
        <v>0</v>
      </c>
      <c r="CM85" s="508">
        <f t="shared" si="74"/>
        <v>0</v>
      </c>
      <c r="CN85" s="508">
        <f t="shared" si="75"/>
        <v>3</v>
      </c>
      <c r="CO85" s="508">
        <f t="shared" si="76"/>
        <v>3</v>
      </c>
      <c r="CP85" s="508">
        <f t="shared" si="77"/>
        <v>3</v>
      </c>
      <c r="CQ85" s="249"/>
      <c r="CR85" s="264">
        <f t="shared" si="78"/>
        <v>0</v>
      </c>
      <c r="CS85" s="257">
        <f t="shared" si="79"/>
        <v>-8</v>
      </c>
    </row>
    <row r="86" spans="1:97" ht="15" customHeight="1" x14ac:dyDescent="0.25">
      <c r="B86" s="474">
        <v>28</v>
      </c>
      <c r="C86" s="475" t="s">
        <v>484</v>
      </c>
      <c r="D86" s="475" t="s">
        <v>609</v>
      </c>
      <c r="E86" s="476" t="s">
        <v>609</v>
      </c>
      <c r="F86" s="467">
        <f t="shared" ref="F86:K86" si="88">SUM(F87+F88+F89+F90+F91+F92+F93+F94+F95+F96+F97+F98+F99+F100+F101+F102+F105)</f>
        <v>201</v>
      </c>
      <c r="G86" s="468">
        <f t="shared" si="88"/>
        <v>201</v>
      </c>
      <c r="H86" s="468">
        <f t="shared" si="88"/>
        <v>0</v>
      </c>
      <c r="I86" s="468">
        <f t="shared" si="88"/>
        <v>60</v>
      </c>
      <c r="J86" s="468">
        <f t="shared" si="88"/>
        <v>75</v>
      </c>
      <c r="K86" s="468">
        <f t="shared" si="88"/>
        <v>0</v>
      </c>
      <c r="L86" s="465">
        <v>72</v>
      </c>
      <c r="M86" s="465">
        <v>72</v>
      </c>
      <c r="N86" s="465">
        <v>72</v>
      </c>
      <c r="O86" s="477"/>
      <c r="P86" s="467">
        <f t="shared" ref="P86:U86" si="89">SUM(P87+P88+P89+P90+P91+P92+P93+P94+P95+P96+P97+P98+P99+P100+P101+P102+P105)</f>
        <v>86</v>
      </c>
      <c r="Q86" s="468">
        <f t="shared" si="89"/>
        <v>108</v>
      </c>
      <c r="R86" s="468">
        <f t="shared" si="89"/>
        <v>15</v>
      </c>
      <c r="S86" s="468">
        <f t="shared" si="89"/>
        <v>51</v>
      </c>
      <c r="T86" s="468">
        <f t="shared" si="89"/>
        <v>74</v>
      </c>
      <c r="U86" s="468">
        <f t="shared" si="89"/>
        <v>17</v>
      </c>
      <c r="V86" s="223">
        <v>63</v>
      </c>
      <c r="W86" s="224">
        <v>63</v>
      </c>
      <c r="X86" s="225">
        <v>63</v>
      </c>
      <c r="Y86" s="469"/>
      <c r="Z86" s="467">
        <f t="shared" ref="Z86:AE86" si="90">SUM(Z87+Z88+Z89+Z90+Z91+Z92+Z93+Z94+Z95+Z96+Z97+Z98+Z99+Z100+Z101+Z102+Z105)</f>
        <v>362</v>
      </c>
      <c r="AA86" s="468">
        <f t="shared" si="90"/>
        <v>362</v>
      </c>
      <c r="AB86" s="468">
        <f t="shared" si="90"/>
        <v>12</v>
      </c>
      <c r="AC86" s="468">
        <f t="shared" si="90"/>
        <v>119</v>
      </c>
      <c r="AD86" s="468">
        <f t="shared" si="90"/>
        <v>67</v>
      </c>
      <c r="AE86" s="468">
        <f t="shared" si="90"/>
        <v>27</v>
      </c>
      <c r="AF86" s="147">
        <v>52</v>
      </c>
      <c r="AG86" s="147">
        <v>52</v>
      </c>
      <c r="AH86" s="147">
        <v>52</v>
      </c>
      <c r="AI86" s="469"/>
      <c r="AJ86" s="467">
        <f t="shared" ref="AJ86:AO86" si="91">SUM(AJ87+AJ88+AJ89+AJ90+AJ91+AJ92+AJ93+AJ94+AJ95+AJ96+AJ97+AJ98+AJ99+AJ100+AJ101+AJ102+AJ105)</f>
        <v>199</v>
      </c>
      <c r="AK86" s="468">
        <f t="shared" si="91"/>
        <v>204</v>
      </c>
      <c r="AL86" s="468">
        <f t="shared" si="91"/>
        <v>5</v>
      </c>
      <c r="AM86" s="468">
        <f t="shared" si="91"/>
        <v>18</v>
      </c>
      <c r="AN86" s="468">
        <f t="shared" si="91"/>
        <v>25</v>
      </c>
      <c r="AO86" s="468">
        <f t="shared" si="91"/>
        <v>0</v>
      </c>
      <c r="AP86" s="517">
        <v>19</v>
      </c>
      <c r="AQ86" s="517">
        <v>19</v>
      </c>
      <c r="AR86" s="517">
        <v>19</v>
      </c>
      <c r="AS86" s="469"/>
      <c r="AT86" s="467">
        <f t="shared" ref="AT86:AY86" si="92">SUM(AT87+AT88+AT89+AT90+AT91+AT92+AT93+AT94+AT95+AT96+AT97+AT98+AT99+AT100+AT101+AT102+AT105)</f>
        <v>159</v>
      </c>
      <c r="AU86" s="468">
        <f t="shared" si="92"/>
        <v>165</v>
      </c>
      <c r="AV86" s="468">
        <f t="shared" si="92"/>
        <v>36</v>
      </c>
      <c r="AW86" s="468">
        <f t="shared" si="92"/>
        <v>44</v>
      </c>
      <c r="AX86" s="128">
        <v>24</v>
      </c>
      <c r="AY86" s="468">
        <f t="shared" si="92"/>
        <v>12</v>
      </c>
      <c r="AZ86" s="147">
        <v>22</v>
      </c>
      <c r="BA86" s="147">
        <v>22</v>
      </c>
      <c r="BB86" s="147">
        <v>22</v>
      </c>
      <c r="BC86" s="469"/>
      <c r="BD86" s="467">
        <f t="shared" ref="BD86:BI86" si="93">SUM(BD87+BD88+BD89+BD90+BD91+BD92+BD93+BD94+BD95+BD96+BD97+BD98+BD99+BD100+BD101+BD102+BD105)</f>
        <v>57</v>
      </c>
      <c r="BE86" s="468">
        <f t="shared" si="93"/>
        <v>65</v>
      </c>
      <c r="BF86" s="468">
        <f t="shared" si="93"/>
        <v>0</v>
      </c>
      <c r="BG86" s="468">
        <f t="shared" si="93"/>
        <v>39</v>
      </c>
      <c r="BH86" s="468">
        <f t="shared" si="93"/>
        <v>53</v>
      </c>
      <c r="BI86" s="468">
        <f t="shared" si="93"/>
        <v>0</v>
      </c>
      <c r="BJ86" s="147">
        <v>35</v>
      </c>
      <c r="BK86" s="147">
        <v>35</v>
      </c>
      <c r="BL86" s="147">
        <v>35</v>
      </c>
      <c r="BM86" s="469"/>
      <c r="BN86" s="467">
        <f t="shared" ref="BN86:BQ86" si="94">SUM(BN87+BN88+BN89+BN90+BN91+BN92+BN93+BN94+BN95+BN96+BN97+BN98+BN99+BN100+BN101+BN102+BN105)</f>
        <v>195</v>
      </c>
      <c r="BO86" s="468">
        <f t="shared" si="94"/>
        <v>195</v>
      </c>
      <c r="BP86" s="468">
        <f t="shared" si="94"/>
        <v>0</v>
      </c>
      <c r="BQ86" s="468">
        <f t="shared" si="94"/>
        <v>128</v>
      </c>
      <c r="BR86" s="147">
        <v>70</v>
      </c>
      <c r="BS86" s="147">
        <v>0</v>
      </c>
      <c r="BT86" s="147">
        <v>73</v>
      </c>
      <c r="BU86" s="147">
        <v>73</v>
      </c>
      <c r="BV86" s="147">
        <v>73</v>
      </c>
      <c r="BW86" s="470"/>
      <c r="BX86" s="467">
        <f t="shared" ref="BX86:CC86" si="95">SUM(BX87+BX88+BX89+BX90+BX91+BX92+BX93+BX94+BX95+BX96+BX97+BX98+BX99+BX100+BX101+BX102+BX105)</f>
        <v>118</v>
      </c>
      <c r="BY86" s="468">
        <f t="shared" si="95"/>
        <v>118</v>
      </c>
      <c r="BZ86" s="468">
        <f t="shared" si="95"/>
        <v>0</v>
      </c>
      <c r="CA86" s="468">
        <f t="shared" si="95"/>
        <v>18</v>
      </c>
      <c r="CB86" s="468">
        <f t="shared" si="95"/>
        <v>18</v>
      </c>
      <c r="CC86" s="468">
        <f t="shared" si="95"/>
        <v>0</v>
      </c>
      <c r="CD86" s="147">
        <v>0</v>
      </c>
      <c r="CE86" s="147">
        <v>0</v>
      </c>
      <c r="CF86" s="147">
        <v>0</v>
      </c>
      <c r="CG86" s="471"/>
      <c r="CH86" s="478">
        <f t="shared" si="69"/>
        <v>1377</v>
      </c>
      <c r="CI86" s="479">
        <f t="shared" si="70"/>
        <v>1418</v>
      </c>
      <c r="CJ86" s="479">
        <f t="shared" si="71"/>
        <v>68</v>
      </c>
      <c r="CK86" s="479">
        <f t="shared" si="72"/>
        <v>477</v>
      </c>
      <c r="CL86" s="479">
        <f t="shared" si="73"/>
        <v>406</v>
      </c>
      <c r="CM86" s="479">
        <f t="shared" si="74"/>
        <v>56</v>
      </c>
      <c r="CN86" s="479">
        <f t="shared" si="75"/>
        <v>336</v>
      </c>
      <c r="CO86" s="479">
        <f t="shared" si="76"/>
        <v>336</v>
      </c>
      <c r="CP86" s="479">
        <f t="shared" si="77"/>
        <v>336</v>
      </c>
      <c r="CR86" s="253">
        <f t="shared" si="78"/>
        <v>-141</v>
      </c>
      <c r="CS86" s="254">
        <f t="shared" si="79"/>
        <v>-1082</v>
      </c>
    </row>
    <row r="87" spans="1:97" ht="15" customHeight="1" x14ac:dyDescent="0.25">
      <c r="A87" s="9"/>
      <c r="B87" s="480">
        <v>28</v>
      </c>
      <c r="C87" s="481" t="s">
        <v>609</v>
      </c>
      <c r="D87" s="481" t="s">
        <v>67</v>
      </c>
      <c r="E87" s="482" t="s">
        <v>485</v>
      </c>
      <c r="F87" s="483">
        <v>37</v>
      </c>
      <c r="G87" s="484">
        <v>37</v>
      </c>
      <c r="H87" s="484">
        <v>0</v>
      </c>
      <c r="I87" s="484">
        <v>30</v>
      </c>
      <c r="J87" s="484">
        <v>30</v>
      </c>
      <c r="K87" s="484">
        <v>0</v>
      </c>
      <c r="L87" s="485">
        <v>30</v>
      </c>
      <c r="M87" s="485">
        <v>30</v>
      </c>
      <c r="N87" s="485">
        <v>30</v>
      </c>
      <c r="O87" s="486"/>
      <c r="P87" s="487">
        <v>27</v>
      </c>
      <c r="Q87" s="484">
        <v>27</v>
      </c>
      <c r="R87" s="484">
        <v>5</v>
      </c>
      <c r="S87" s="484">
        <v>24</v>
      </c>
      <c r="T87" s="484">
        <v>19</v>
      </c>
      <c r="U87" s="484">
        <v>5</v>
      </c>
      <c r="V87" s="239">
        <v>19</v>
      </c>
      <c r="W87" s="243">
        <v>19</v>
      </c>
      <c r="X87" s="244">
        <v>19</v>
      </c>
      <c r="Y87" s="489"/>
      <c r="Z87" s="487">
        <v>55</v>
      </c>
      <c r="AA87" s="484">
        <v>55</v>
      </c>
      <c r="AB87" s="484">
        <v>0</v>
      </c>
      <c r="AC87" s="484">
        <v>35</v>
      </c>
      <c r="AD87" s="484">
        <v>25</v>
      </c>
      <c r="AE87" s="484">
        <v>0</v>
      </c>
      <c r="AF87" s="146">
        <v>14</v>
      </c>
      <c r="AG87" s="146">
        <v>14</v>
      </c>
      <c r="AH87" s="146">
        <v>14</v>
      </c>
      <c r="AI87" s="489"/>
      <c r="AJ87" s="487">
        <v>42</v>
      </c>
      <c r="AK87" s="484">
        <v>42</v>
      </c>
      <c r="AL87" s="484">
        <v>0</v>
      </c>
      <c r="AM87" s="484">
        <v>0</v>
      </c>
      <c r="AN87" s="484">
        <v>0</v>
      </c>
      <c r="AO87" s="484">
        <v>0</v>
      </c>
      <c r="AP87" s="146">
        <v>0</v>
      </c>
      <c r="AQ87" s="146">
        <v>0</v>
      </c>
      <c r="AR87" s="146">
        <v>0</v>
      </c>
      <c r="AS87" s="489"/>
      <c r="AT87" s="487">
        <v>20</v>
      </c>
      <c r="AU87" s="484">
        <v>20</v>
      </c>
      <c r="AV87" s="484">
        <v>0</v>
      </c>
      <c r="AW87" s="484">
        <v>0</v>
      </c>
      <c r="AX87" s="127"/>
      <c r="AY87" s="488"/>
      <c r="AZ87" s="146"/>
      <c r="BA87" s="146"/>
      <c r="BB87" s="146"/>
      <c r="BC87" s="489"/>
      <c r="BD87" s="487">
        <v>22</v>
      </c>
      <c r="BE87" s="484">
        <v>30</v>
      </c>
      <c r="BF87" s="484">
        <v>0</v>
      </c>
      <c r="BG87" s="484">
        <v>30</v>
      </c>
      <c r="BH87" s="484">
        <v>53</v>
      </c>
      <c r="BI87" s="484">
        <v>0</v>
      </c>
      <c r="BJ87" s="146">
        <v>35</v>
      </c>
      <c r="BK87" s="146">
        <v>35</v>
      </c>
      <c r="BL87" s="146">
        <v>35</v>
      </c>
      <c r="BM87" s="489"/>
      <c r="BN87" s="487">
        <v>78</v>
      </c>
      <c r="BO87" s="484">
        <v>78</v>
      </c>
      <c r="BP87" s="484">
        <v>0</v>
      </c>
      <c r="BQ87" s="484">
        <v>60</v>
      </c>
      <c r="BR87" s="146">
        <v>32</v>
      </c>
      <c r="BS87" s="146">
        <v>0</v>
      </c>
      <c r="BT87" s="146">
        <v>37</v>
      </c>
      <c r="BU87" s="146">
        <v>37</v>
      </c>
      <c r="BV87" s="146">
        <v>37</v>
      </c>
      <c r="BW87" s="490"/>
      <c r="BX87" s="487">
        <v>18</v>
      </c>
      <c r="BY87" s="484">
        <v>18</v>
      </c>
      <c r="BZ87" s="484">
        <v>0</v>
      </c>
      <c r="CA87" s="484">
        <v>18</v>
      </c>
      <c r="CB87" s="484">
        <v>18</v>
      </c>
      <c r="CC87" s="484">
        <v>0</v>
      </c>
      <c r="CD87" s="146">
        <v>0</v>
      </c>
      <c r="CE87" s="146">
        <v>0</v>
      </c>
      <c r="CF87" s="146">
        <v>0</v>
      </c>
      <c r="CG87" s="491"/>
      <c r="CH87" s="492">
        <f t="shared" si="69"/>
        <v>299</v>
      </c>
      <c r="CI87" s="493">
        <f t="shared" si="70"/>
        <v>307</v>
      </c>
      <c r="CJ87" s="493">
        <f t="shared" si="71"/>
        <v>5</v>
      </c>
      <c r="CK87" s="493">
        <f t="shared" si="72"/>
        <v>197</v>
      </c>
      <c r="CL87" s="493">
        <f t="shared" si="73"/>
        <v>177</v>
      </c>
      <c r="CM87" s="493">
        <f t="shared" si="74"/>
        <v>5</v>
      </c>
      <c r="CN87" s="493">
        <f t="shared" si="75"/>
        <v>135</v>
      </c>
      <c r="CO87" s="493">
        <f t="shared" si="76"/>
        <v>135</v>
      </c>
      <c r="CP87" s="493">
        <f t="shared" si="77"/>
        <v>135</v>
      </c>
      <c r="CQ87"/>
      <c r="CR87" s="255">
        <f t="shared" si="78"/>
        <v>-62</v>
      </c>
      <c r="CS87" s="256">
        <f t="shared" si="79"/>
        <v>-172</v>
      </c>
    </row>
    <row r="88" spans="1:97" ht="15" customHeight="1" x14ac:dyDescent="0.25">
      <c r="A88" s="9"/>
      <c r="B88" s="480">
        <v>28</v>
      </c>
      <c r="C88" s="481" t="s">
        <v>609</v>
      </c>
      <c r="D88" s="481" t="s">
        <v>68</v>
      </c>
      <c r="E88" s="482" t="s">
        <v>486</v>
      </c>
      <c r="F88" s="483">
        <v>24</v>
      </c>
      <c r="G88" s="484">
        <v>24</v>
      </c>
      <c r="H88" s="484">
        <v>0</v>
      </c>
      <c r="I88" s="484">
        <v>0</v>
      </c>
      <c r="J88" s="484">
        <v>0</v>
      </c>
      <c r="K88" s="484">
        <v>0</v>
      </c>
      <c r="L88" s="485" t="s">
        <v>929</v>
      </c>
      <c r="M88" s="485" t="s">
        <v>929</v>
      </c>
      <c r="N88" s="485" t="s">
        <v>929</v>
      </c>
      <c r="O88" s="486"/>
      <c r="P88" s="487">
        <v>10</v>
      </c>
      <c r="Q88" s="484">
        <v>10</v>
      </c>
      <c r="R88" s="484">
        <v>0</v>
      </c>
      <c r="S88" s="484">
        <v>0</v>
      </c>
      <c r="T88" s="488"/>
      <c r="U88" s="488"/>
      <c r="V88" s="239"/>
      <c r="W88" s="243"/>
      <c r="X88" s="244"/>
      <c r="Y88" s="489"/>
      <c r="Z88" s="487">
        <v>10</v>
      </c>
      <c r="AA88" s="484">
        <v>10</v>
      </c>
      <c r="AB88" s="484">
        <v>0</v>
      </c>
      <c r="AC88" s="484">
        <v>0</v>
      </c>
      <c r="AD88" s="488"/>
      <c r="AE88" s="488"/>
      <c r="AF88" s="146"/>
      <c r="AG88" s="146"/>
      <c r="AH88" s="146"/>
      <c r="AI88" s="489"/>
      <c r="AJ88" s="487">
        <v>8</v>
      </c>
      <c r="AK88" s="484">
        <v>8</v>
      </c>
      <c r="AL88" s="484">
        <v>0</v>
      </c>
      <c r="AM88" s="484">
        <v>0</v>
      </c>
      <c r="AN88" s="484">
        <v>0</v>
      </c>
      <c r="AO88" s="484">
        <v>0</v>
      </c>
      <c r="AP88" s="146">
        <v>0</v>
      </c>
      <c r="AQ88" s="146">
        <v>0</v>
      </c>
      <c r="AR88" s="146">
        <v>0</v>
      </c>
      <c r="AS88" s="489"/>
      <c r="AT88" s="487">
        <v>11</v>
      </c>
      <c r="AU88" s="484">
        <v>11</v>
      </c>
      <c r="AV88" s="484">
        <v>0</v>
      </c>
      <c r="AW88" s="484">
        <v>11</v>
      </c>
      <c r="AX88" s="127">
        <v>12</v>
      </c>
      <c r="AY88" s="484">
        <v>0</v>
      </c>
      <c r="AZ88" s="146">
        <v>10</v>
      </c>
      <c r="BA88" s="146">
        <v>10</v>
      </c>
      <c r="BB88" s="146">
        <v>10</v>
      </c>
      <c r="BC88" s="489"/>
      <c r="BD88" s="487">
        <v>7</v>
      </c>
      <c r="BE88" s="484">
        <v>7</v>
      </c>
      <c r="BF88" s="484">
        <v>0</v>
      </c>
      <c r="BG88" s="484">
        <v>0</v>
      </c>
      <c r="BH88" s="484">
        <v>0</v>
      </c>
      <c r="BI88" s="484">
        <v>0</v>
      </c>
      <c r="BJ88" s="146">
        <v>0</v>
      </c>
      <c r="BK88" s="146">
        <v>0</v>
      </c>
      <c r="BL88" s="146">
        <v>0</v>
      </c>
      <c r="BM88" s="489"/>
      <c r="BN88" s="487">
        <v>10</v>
      </c>
      <c r="BO88" s="484">
        <v>10</v>
      </c>
      <c r="BP88" s="484">
        <v>0</v>
      </c>
      <c r="BQ88" s="484">
        <v>0</v>
      </c>
      <c r="BR88" s="146">
        <v>0</v>
      </c>
      <c r="BS88" s="146">
        <v>0</v>
      </c>
      <c r="BT88" s="146">
        <v>0</v>
      </c>
      <c r="BU88" s="146">
        <v>0</v>
      </c>
      <c r="BV88" s="146">
        <v>0</v>
      </c>
      <c r="BW88" s="490"/>
      <c r="BX88" s="487">
        <v>3</v>
      </c>
      <c r="BY88" s="484">
        <v>3</v>
      </c>
      <c r="BZ88" s="484">
        <v>0</v>
      </c>
      <c r="CA88" s="484">
        <v>0</v>
      </c>
      <c r="CB88" s="484">
        <v>0</v>
      </c>
      <c r="CC88" s="484">
        <v>0</v>
      </c>
      <c r="CD88" s="146">
        <v>0</v>
      </c>
      <c r="CE88" s="146">
        <v>0</v>
      </c>
      <c r="CF88" s="146">
        <v>0</v>
      </c>
      <c r="CG88" s="491"/>
      <c r="CH88" s="492">
        <f t="shared" si="69"/>
        <v>83</v>
      </c>
      <c r="CI88" s="493">
        <f t="shared" si="70"/>
        <v>83</v>
      </c>
      <c r="CJ88" s="493">
        <f t="shared" si="71"/>
        <v>0</v>
      </c>
      <c r="CK88" s="493">
        <f t="shared" si="72"/>
        <v>11</v>
      </c>
      <c r="CL88" s="493">
        <f t="shared" si="73"/>
        <v>12</v>
      </c>
      <c r="CM88" s="493">
        <f t="shared" si="74"/>
        <v>0</v>
      </c>
      <c r="CN88" s="493">
        <f t="shared" si="75"/>
        <v>10</v>
      </c>
      <c r="CO88" s="493">
        <f t="shared" si="76"/>
        <v>10</v>
      </c>
      <c r="CP88" s="493">
        <f t="shared" si="77"/>
        <v>10</v>
      </c>
      <c r="CQ88"/>
      <c r="CR88" s="255">
        <f t="shared" si="78"/>
        <v>-1</v>
      </c>
      <c r="CS88" s="256">
        <f t="shared" si="79"/>
        <v>-73</v>
      </c>
    </row>
    <row r="89" spans="1:97" ht="15" customHeight="1" x14ac:dyDescent="0.25">
      <c r="A89" s="9"/>
      <c r="B89" s="480">
        <v>28</v>
      </c>
      <c r="C89" s="481" t="s">
        <v>609</v>
      </c>
      <c r="D89" s="481" t="s">
        <v>69</v>
      </c>
      <c r="E89" s="482" t="s">
        <v>487</v>
      </c>
      <c r="F89" s="483">
        <v>25</v>
      </c>
      <c r="G89" s="484">
        <v>25</v>
      </c>
      <c r="H89" s="484">
        <v>0</v>
      </c>
      <c r="I89" s="484">
        <v>10</v>
      </c>
      <c r="J89" s="484">
        <v>20</v>
      </c>
      <c r="K89" s="484">
        <v>0</v>
      </c>
      <c r="L89" s="485">
        <v>17</v>
      </c>
      <c r="M89" s="485">
        <v>17</v>
      </c>
      <c r="N89" s="485">
        <v>17</v>
      </c>
      <c r="O89" s="486"/>
      <c r="P89" s="487">
        <v>2</v>
      </c>
      <c r="Q89" s="484">
        <v>2</v>
      </c>
      <c r="R89" s="484">
        <v>0</v>
      </c>
      <c r="S89" s="484">
        <v>0</v>
      </c>
      <c r="T89" s="488"/>
      <c r="U89" s="488"/>
      <c r="V89" s="233"/>
      <c r="W89" s="234"/>
      <c r="X89" s="235"/>
      <c r="Y89" s="489"/>
      <c r="Z89" s="487">
        <v>1</v>
      </c>
      <c r="AA89" s="484">
        <v>1</v>
      </c>
      <c r="AB89" s="484">
        <v>0</v>
      </c>
      <c r="AC89" s="484">
        <v>0</v>
      </c>
      <c r="AD89" s="488"/>
      <c r="AE89" s="488"/>
      <c r="AF89" s="146"/>
      <c r="AG89" s="146"/>
      <c r="AH89" s="146"/>
      <c r="AI89" s="489"/>
      <c r="AJ89" s="487">
        <v>1</v>
      </c>
      <c r="AK89" s="484">
        <v>1</v>
      </c>
      <c r="AL89" s="484">
        <v>0</v>
      </c>
      <c r="AM89" s="484">
        <v>0</v>
      </c>
      <c r="AN89" s="484">
        <v>0</v>
      </c>
      <c r="AO89" s="484">
        <v>0</v>
      </c>
      <c r="AP89" s="146">
        <v>0</v>
      </c>
      <c r="AQ89" s="146">
        <v>0</v>
      </c>
      <c r="AR89" s="146">
        <v>0</v>
      </c>
      <c r="AS89" s="489"/>
      <c r="AT89" s="487">
        <v>5</v>
      </c>
      <c r="AU89" s="484">
        <v>5</v>
      </c>
      <c r="AV89" s="484">
        <v>0</v>
      </c>
      <c r="AW89" s="484">
        <v>0</v>
      </c>
      <c r="AX89" s="127"/>
      <c r="AY89" s="488"/>
      <c r="AZ89" s="146"/>
      <c r="BA89" s="146"/>
      <c r="BB89" s="146"/>
      <c r="BC89" s="489"/>
      <c r="BD89" s="487">
        <v>0</v>
      </c>
      <c r="BE89" s="484">
        <v>0</v>
      </c>
      <c r="BF89" s="484">
        <v>0</v>
      </c>
      <c r="BG89" s="484">
        <v>0</v>
      </c>
      <c r="BH89" s="484">
        <v>0</v>
      </c>
      <c r="BI89" s="484">
        <v>0</v>
      </c>
      <c r="BJ89" s="146">
        <v>0</v>
      </c>
      <c r="BK89" s="146">
        <v>0</v>
      </c>
      <c r="BL89" s="146">
        <v>0</v>
      </c>
      <c r="BM89" s="489"/>
      <c r="BN89" s="487">
        <v>1</v>
      </c>
      <c r="BO89" s="484">
        <v>1</v>
      </c>
      <c r="BP89" s="484">
        <v>0</v>
      </c>
      <c r="BQ89" s="484">
        <v>0</v>
      </c>
      <c r="BR89" s="146">
        <v>0</v>
      </c>
      <c r="BS89" s="146">
        <v>0</v>
      </c>
      <c r="BT89" s="146">
        <v>0</v>
      </c>
      <c r="BU89" s="146">
        <v>0</v>
      </c>
      <c r="BV89" s="146">
        <v>0</v>
      </c>
      <c r="BW89" s="490"/>
      <c r="BX89" s="487">
        <v>2</v>
      </c>
      <c r="BY89" s="484">
        <v>2</v>
      </c>
      <c r="BZ89" s="484">
        <v>0</v>
      </c>
      <c r="CA89" s="484">
        <v>0</v>
      </c>
      <c r="CB89" s="484">
        <v>0</v>
      </c>
      <c r="CC89" s="484">
        <v>0</v>
      </c>
      <c r="CD89" s="146">
        <v>0</v>
      </c>
      <c r="CE89" s="146">
        <v>0</v>
      </c>
      <c r="CF89" s="146">
        <v>0</v>
      </c>
      <c r="CG89" s="491"/>
      <c r="CH89" s="492">
        <f t="shared" si="69"/>
        <v>37</v>
      </c>
      <c r="CI89" s="493">
        <f t="shared" si="70"/>
        <v>37</v>
      </c>
      <c r="CJ89" s="493">
        <f t="shared" si="71"/>
        <v>0</v>
      </c>
      <c r="CK89" s="493">
        <f t="shared" si="72"/>
        <v>10</v>
      </c>
      <c r="CL89" s="493">
        <f t="shared" si="73"/>
        <v>20</v>
      </c>
      <c r="CM89" s="493">
        <f t="shared" si="74"/>
        <v>0</v>
      </c>
      <c r="CN89" s="493">
        <f t="shared" si="75"/>
        <v>17</v>
      </c>
      <c r="CO89" s="493">
        <f t="shared" si="76"/>
        <v>17</v>
      </c>
      <c r="CP89" s="493">
        <f t="shared" si="77"/>
        <v>17</v>
      </c>
      <c r="CQ89"/>
      <c r="CR89" s="255">
        <f t="shared" si="78"/>
        <v>7</v>
      </c>
      <c r="CS89" s="256">
        <f t="shared" si="79"/>
        <v>-20</v>
      </c>
    </row>
    <row r="90" spans="1:97" ht="15" customHeight="1" x14ac:dyDescent="0.25">
      <c r="A90" s="9"/>
      <c r="B90" s="480">
        <v>28</v>
      </c>
      <c r="C90" s="481" t="s">
        <v>609</v>
      </c>
      <c r="D90" s="481" t="s">
        <v>70</v>
      </c>
      <c r="E90" s="482" t="s">
        <v>488</v>
      </c>
      <c r="F90" s="483">
        <v>1</v>
      </c>
      <c r="G90" s="484">
        <v>1</v>
      </c>
      <c r="H90" s="484">
        <v>0</v>
      </c>
      <c r="I90" s="484">
        <v>0</v>
      </c>
      <c r="J90" s="484">
        <v>0</v>
      </c>
      <c r="K90" s="484">
        <v>0</v>
      </c>
      <c r="L90" s="485">
        <v>0</v>
      </c>
      <c r="M90" s="485">
        <v>0</v>
      </c>
      <c r="N90" s="485">
        <v>0</v>
      </c>
      <c r="O90" s="486"/>
      <c r="P90" s="487">
        <v>10</v>
      </c>
      <c r="Q90" s="484">
        <v>10</v>
      </c>
      <c r="R90" s="484">
        <v>0</v>
      </c>
      <c r="S90" s="484">
        <v>0</v>
      </c>
      <c r="T90" s="484">
        <v>11</v>
      </c>
      <c r="U90" s="484">
        <v>0</v>
      </c>
      <c r="V90" s="233">
        <v>10</v>
      </c>
      <c r="W90" s="234">
        <v>10</v>
      </c>
      <c r="X90" s="235">
        <v>10</v>
      </c>
      <c r="Y90" s="489"/>
      <c r="Z90" s="487">
        <v>24</v>
      </c>
      <c r="AA90" s="484">
        <v>24</v>
      </c>
      <c r="AB90" s="484">
        <v>0</v>
      </c>
      <c r="AC90" s="484">
        <v>24</v>
      </c>
      <c r="AD90" s="484">
        <v>10</v>
      </c>
      <c r="AE90" s="484">
        <v>0</v>
      </c>
      <c r="AF90" s="146">
        <v>10</v>
      </c>
      <c r="AG90" s="146">
        <v>10</v>
      </c>
      <c r="AH90" s="146">
        <v>10</v>
      </c>
      <c r="AI90" s="489"/>
      <c r="AJ90" s="487">
        <v>4</v>
      </c>
      <c r="AK90" s="484">
        <v>4</v>
      </c>
      <c r="AL90" s="484">
        <v>0</v>
      </c>
      <c r="AM90" s="484">
        <v>0</v>
      </c>
      <c r="AN90" s="484">
        <v>0</v>
      </c>
      <c r="AO90" s="484">
        <v>0</v>
      </c>
      <c r="AP90" s="146">
        <v>0</v>
      </c>
      <c r="AQ90" s="146">
        <v>0</v>
      </c>
      <c r="AR90" s="146">
        <v>0</v>
      </c>
      <c r="AS90" s="489"/>
      <c r="AT90" s="487">
        <v>5</v>
      </c>
      <c r="AU90" s="484">
        <v>5</v>
      </c>
      <c r="AV90" s="484">
        <v>0</v>
      </c>
      <c r="AW90" s="484">
        <v>0</v>
      </c>
      <c r="AX90" s="127"/>
      <c r="AY90" s="488"/>
      <c r="AZ90" s="146"/>
      <c r="BA90" s="146"/>
      <c r="BB90" s="146"/>
      <c r="BC90" s="489"/>
      <c r="BD90" s="487">
        <v>0</v>
      </c>
      <c r="BE90" s="484">
        <v>0</v>
      </c>
      <c r="BF90" s="484">
        <v>0</v>
      </c>
      <c r="BG90" s="484">
        <v>0</v>
      </c>
      <c r="BH90" s="484">
        <v>0</v>
      </c>
      <c r="BI90" s="484">
        <v>0</v>
      </c>
      <c r="BJ90" s="146">
        <v>0</v>
      </c>
      <c r="BK90" s="146">
        <v>0</v>
      </c>
      <c r="BL90" s="146">
        <v>0</v>
      </c>
      <c r="BM90" s="489"/>
      <c r="BN90" s="487">
        <v>1</v>
      </c>
      <c r="BO90" s="484">
        <v>1</v>
      </c>
      <c r="BP90" s="484">
        <v>0</v>
      </c>
      <c r="BQ90" s="484">
        <v>0</v>
      </c>
      <c r="BR90" s="146">
        <v>0</v>
      </c>
      <c r="BS90" s="146">
        <v>0</v>
      </c>
      <c r="BT90" s="146">
        <v>0</v>
      </c>
      <c r="BU90" s="146">
        <v>0</v>
      </c>
      <c r="BV90" s="146">
        <v>0</v>
      </c>
      <c r="BW90" s="490"/>
      <c r="BX90" s="487">
        <v>2</v>
      </c>
      <c r="BY90" s="484">
        <v>2</v>
      </c>
      <c r="BZ90" s="484">
        <v>0</v>
      </c>
      <c r="CA90" s="484">
        <v>0</v>
      </c>
      <c r="CB90" s="484">
        <v>0</v>
      </c>
      <c r="CC90" s="484">
        <v>0</v>
      </c>
      <c r="CD90" s="146">
        <v>0</v>
      </c>
      <c r="CE90" s="146">
        <v>0</v>
      </c>
      <c r="CF90" s="146">
        <v>0</v>
      </c>
      <c r="CG90" s="491"/>
      <c r="CH90" s="492">
        <f t="shared" si="69"/>
        <v>47</v>
      </c>
      <c r="CI90" s="493">
        <f t="shared" si="70"/>
        <v>47</v>
      </c>
      <c r="CJ90" s="493">
        <f t="shared" si="71"/>
        <v>0</v>
      </c>
      <c r="CK90" s="493">
        <f t="shared" si="72"/>
        <v>24</v>
      </c>
      <c r="CL90" s="493">
        <f t="shared" si="73"/>
        <v>21</v>
      </c>
      <c r="CM90" s="493">
        <f t="shared" si="74"/>
        <v>0</v>
      </c>
      <c r="CN90" s="493">
        <f t="shared" si="75"/>
        <v>20</v>
      </c>
      <c r="CO90" s="493">
        <f t="shared" si="76"/>
        <v>20</v>
      </c>
      <c r="CP90" s="493">
        <f t="shared" si="77"/>
        <v>20</v>
      </c>
      <c r="CQ90"/>
      <c r="CR90" s="255">
        <f t="shared" si="78"/>
        <v>-4</v>
      </c>
      <c r="CS90" s="256">
        <f t="shared" si="79"/>
        <v>-27</v>
      </c>
    </row>
    <row r="91" spans="1:97" ht="15" customHeight="1" x14ac:dyDescent="0.25">
      <c r="A91" s="9"/>
      <c r="B91" s="480">
        <v>28</v>
      </c>
      <c r="C91" s="481" t="s">
        <v>609</v>
      </c>
      <c r="D91" s="481" t="s">
        <v>71</v>
      </c>
      <c r="E91" s="482" t="s">
        <v>489</v>
      </c>
      <c r="F91" s="483">
        <v>22</v>
      </c>
      <c r="G91" s="484">
        <v>22</v>
      </c>
      <c r="H91" s="484">
        <v>0</v>
      </c>
      <c r="I91" s="484">
        <v>0</v>
      </c>
      <c r="J91" s="484">
        <v>0</v>
      </c>
      <c r="K91" s="484">
        <v>0</v>
      </c>
      <c r="L91" s="485" t="s">
        <v>929</v>
      </c>
      <c r="M91" s="485" t="s">
        <v>929</v>
      </c>
      <c r="N91" s="485" t="s">
        <v>929</v>
      </c>
      <c r="O91" s="486"/>
      <c r="P91" s="487">
        <v>8</v>
      </c>
      <c r="Q91" s="484">
        <v>8</v>
      </c>
      <c r="R91" s="484">
        <v>0</v>
      </c>
      <c r="S91" s="484">
        <v>9</v>
      </c>
      <c r="T91" s="488"/>
      <c r="U91" s="488"/>
      <c r="V91" s="233"/>
      <c r="W91" s="234"/>
      <c r="X91" s="235"/>
      <c r="Y91" s="489"/>
      <c r="Z91" s="487">
        <v>8</v>
      </c>
      <c r="AA91" s="484">
        <v>8</v>
      </c>
      <c r="AB91" s="484">
        <v>0</v>
      </c>
      <c r="AC91" s="484">
        <v>0</v>
      </c>
      <c r="AD91" s="488"/>
      <c r="AE91" s="488"/>
      <c r="AF91" s="146"/>
      <c r="AG91" s="146"/>
      <c r="AH91" s="146"/>
      <c r="AI91" s="489"/>
      <c r="AJ91" s="487">
        <v>21</v>
      </c>
      <c r="AK91" s="484">
        <v>21</v>
      </c>
      <c r="AL91" s="484">
        <v>0</v>
      </c>
      <c r="AM91" s="484">
        <v>0</v>
      </c>
      <c r="AN91" s="484">
        <v>0</v>
      </c>
      <c r="AO91" s="484">
        <v>0</v>
      </c>
      <c r="AP91" s="146">
        <v>0</v>
      </c>
      <c r="AQ91" s="146">
        <v>0</v>
      </c>
      <c r="AR91" s="146">
        <v>0</v>
      </c>
      <c r="AS91" s="489"/>
      <c r="AT91" s="487">
        <v>9</v>
      </c>
      <c r="AU91" s="484">
        <v>9</v>
      </c>
      <c r="AV91" s="484">
        <v>0</v>
      </c>
      <c r="AW91" s="484">
        <v>0</v>
      </c>
      <c r="AX91" s="127"/>
      <c r="AY91" s="488"/>
      <c r="AZ91" s="146"/>
      <c r="BA91" s="146"/>
      <c r="BB91" s="146"/>
      <c r="BC91" s="489"/>
      <c r="BD91" s="487">
        <v>9</v>
      </c>
      <c r="BE91" s="484">
        <v>9</v>
      </c>
      <c r="BF91" s="484">
        <v>0</v>
      </c>
      <c r="BG91" s="484">
        <v>0</v>
      </c>
      <c r="BH91" s="484">
        <v>0</v>
      </c>
      <c r="BI91" s="484">
        <v>0</v>
      </c>
      <c r="BJ91" s="146">
        <v>0</v>
      </c>
      <c r="BK91" s="146">
        <v>0</v>
      </c>
      <c r="BL91" s="146">
        <v>0</v>
      </c>
      <c r="BM91" s="489"/>
      <c r="BN91" s="487">
        <v>17</v>
      </c>
      <c r="BO91" s="484">
        <v>17</v>
      </c>
      <c r="BP91" s="484">
        <v>0</v>
      </c>
      <c r="BQ91" s="484">
        <v>0</v>
      </c>
      <c r="BR91" s="146">
        <v>0</v>
      </c>
      <c r="BS91" s="146">
        <v>0</v>
      </c>
      <c r="BT91" s="146">
        <v>0</v>
      </c>
      <c r="BU91" s="146">
        <v>0</v>
      </c>
      <c r="BV91" s="146">
        <v>0</v>
      </c>
      <c r="BW91" s="490"/>
      <c r="BX91" s="487">
        <v>15</v>
      </c>
      <c r="BY91" s="484">
        <v>15</v>
      </c>
      <c r="BZ91" s="484">
        <v>0</v>
      </c>
      <c r="CA91" s="484">
        <v>0</v>
      </c>
      <c r="CB91" s="484">
        <v>0</v>
      </c>
      <c r="CC91" s="484">
        <v>0</v>
      </c>
      <c r="CD91" s="146">
        <v>0</v>
      </c>
      <c r="CE91" s="146">
        <v>0</v>
      </c>
      <c r="CF91" s="146">
        <v>0</v>
      </c>
      <c r="CG91" s="491"/>
      <c r="CH91" s="492">
        <f t="shared" si="69"/>
        <v>109</v>
      </c>
      <c r="CI91" s="493">
        <f t="shared" si="70"/>
        <v>109</v>
      </c>
      <c r="CJ91" s="493">
        <f t="shared" si="71"/>
        <v>0</v>
      </c>
      <c r="CK91" s="493">
        <f t="shared" si="72"/>
        <v>9</v>
      </c>
      <c r="CL91" s="493">
        <f t="shared" si="73"/>
        <v>0</v>
      </c>
      <c r="CM91" s="493">
        <f t="shared" si="74"/>
        <v>0</v>
      </c>
      <c r="CN91" s="493">
        <f t="shared" si="75"/>
        <v>0</v>
      </c>
      <c r="CO91" s="493">
        <f t="shared" si="76"/>
        <v>0</v>
      </c>
      <c r="CP91" s="493">
        <f t="shared" si="77"/>
        <v>0</v>
      </c>
      <c r="CQ91"/>
      <c r="CR91" s="255">
        <f t="shared" si="78"/>
        <v>-9</v>
      </c>
      <c r="CS91" s="256">
        <f t="shared" si="79"/>
        <v>-109</v>
      </c>
    </row>
    <row r="92" spans="1:97" ht="15" customHeight="1" x14ac:dyDescent="0.25">
      <c r="A92" s="9"/>
      <c r="B92" s="480">
        <v>28</v>
      </c>
      <c r="C92" s="481" t="s">
        <v>609</v>
      </c>
      <c r="D92" s="481" t="s">
        <v>72</v>
      </c>
      <c r="E92" s="482" t="s">
        <v>490</v>
      </c>
      <c r="F92" s="483">
        <v>1</v>
      </c>
      <c r="G92" s="484">
        <v>1</v>
      </c>
      <c r="H92" s="484">
        <v>0</v>
      </c>
      <c r="I92" s="484">
        <v>0</v>
      </c>
      <c r="J92" s="484">
        <v>0</v>
      </c>
      <c r="K92" s="484">
        <v>0</v>
      </c>
      <c r="L92" s="485">
        <v>0</v>
      </c>
      <c r="M92" s="485">
        <v>0</v>
      </c>
      <c r="N92" s="485">
        <v>0</v>
      </c>
      <c r="O92" s="486"/>
      <c r="P92" s="487">
        <v>4</v>
      </c>
      <c r="Q92" s="484">
        <v>0</v>
      </c>
      <c r="R92" s="484">
        <v>0</v>
      </c>
      <c r="S92" s="484">
        <v>0</v>
      </c>
      <c r="T92" s="488"/>
      <c r="U92" s="488"/>
      <c r="V92" s="233"/>
      <c r="W92" s="234"/>
      <c r="X92" s="235"/>
      <c r="Y92" s="489"/>
      <c r="Z92" s="487">
        <v>187</v>
      </c>
      <c r="AA92" s="484">
        <v>187</v>
      </c>
      <c r="AB92" s="484">
        <v>12</v>
      </c>
      <c r="AC92" s="484">
        <v>36</v>
      </c>
      <c r="AD92" s="484">
        <v>12</v>
      </c>
      <c r="AE92" s="484">
        <v>12</v>
      </c>
      <c r="AF92" s="146">
        <v>12</v>
      </c>
      <c r="AG92" s="146">
        <v>12</v>
      </c>
      <c r="AH92" s="146">
        <v>12</v>
      </c>
      <c r="AI92" s="489"/>
      <c r="AJ92" s="487">
        <v>12</v>
      </c>
      <c r="AK92" s="484">
        <v>12</v>
      </c>
      <c r="AL92" s="484">
        <v>0</v>
      </c>
      <c r="AM92" s="484">
        <v>0</v>
      </c>
      <c r="AN92" s="484">
        <v>0</v>
      </c>
      <c r="AO92" s="484">
        <v>0</v>
      </c>
      <c r="AP92" s="146">
        <v>0</v>
      </c>
      <c r="AQ92" s="146">
        <v>0</v>
      </c>
      <c r="AR92" s="146">
        <v>0</v>
      </c>
      <c r="AS92" s="489"/>
      <c r="AT92" s="487">
        <v>21</v>
      </c>
      <c r="AU92" s="484">
        <v>21</v>
      </c>
      <c r="AV92" s="484">
        <v>10</v>
      </c>
      <c r="AW92" s="484">
        <v>10</v>
      </c>
      <c r="AX92" s="127">
        <v>0</v>
      </c>
      <c r="AY92" s="484">
        <v>0</v>
      </c>
      <c r="AZ92" s="146">
        <v>0</v>
      </c>
      <c r="BA92" s="146">
        <v>0</v>
      </c>
      <c r="BB92" s="146">
        <v>0</v>
      </c>
      <c r="BC92" s="489"/>
      <c r="BD92" s="487">
        <v>0</v>
      </c>
      <c r="BE92" s="484">
        <v>0</v>
      </c>
      <c r="BF92" s="484">
        <v>0</v>
      </c>
      <c r="BG92" s="484">
        <v>0</v>
      </c>
      <c r="BH92" s="484">
        <v>0</v>
      </c>
      <c r="BI92" s="484">
        <v>0</v>
      </c>
      <c r="BJ92" s="146">
        <v>0</v>
      </c>
      <c r="BK92" s="146">
        <v>0</v>
      </c>
      <c r="BL92" s="146">
        <v>0</v>
      </c>
      <c r="BM92" s="489"/>
      <c r="BN92" s="487">
        <v>1</v>
      </c>
      <c r="BO92" s="484">
        <v>1</v>
      </c>
      <c r="BP92" s="484">
        <v>0</v>
      </c>
      <c r="BQ92" s="484">
        <v>0</v>
      </c>
      <c r="BR92" s="146">
        <v>0</v>
      </c>
      <c r="BS92" s="146">
        <v>0</v>
      </c>
      <c r="BT92" s="146">
        <v>0</v>
      </c>
      <c r="BU92" s="146">
        <v>0</v>
      </c>
      <c r="BV92" s="146">
        <v>0</v>
      </c>
      <c r="BW92" s="490"/>
      <c r="BX92" s="487">
        <v>17</v>
      </c>
      <c r="BY92" s="484">
        <v>17</v>
      </c>
      <c r="BZ92" s="484">
        <v>0</v>
      </c>
      <c r="CA92" s="484">
        <v>0</v>
      </c>
      <c r="CB92" s="484">
        <v>0</v>
      </c>
      <c r="CC92" s="484">
        <v>0</v>
      </c>
      <c r="CD92" s="146">
        <v>0</v>
      </c>
      <c r="CE92" s="146">
        <v>0</v>
      </c>
      <c r="CF92" s="146">
        <v>0</v>
      </c>
      <c r="CG92" s="491"/>
      <c r="CH92" s="492">
        <f t="shared" si="69"/>
        <v>243</v>
      </c>
      <c r="CI92" s="493">
        <f t="shared" si="70"/>
        <v>239</v>
      </c>
      <c r="CJ92" s="493">
        <f t="shared" si="71"/>
        <v>22</v>
      </c>
      <c r="CK92" s="493">
        <f t="shared" si="72"/>
        <v>46</v>
      </c>
      <c r="CL92" s="493">
        <f t="shared" si="73"/>
        <v>12</v>
      </c>
      <c r="CM92" s="493">
        <f t="shared" si="74"/>
        <v>12</v>
      </c>
      <c r="CN92" s="493">
        <f t="shared" si="75"/>
        <v>12</v>
      </c>
      <c r="CO92" s="493">
        <f t="shared" si="76"/>
        <v>12</v>
      </c>
      <c r="CP92" s="493">
        <f t="shared" si="77"/>
        <v>12</v>
      </c>
      <c r="CQ92"/>
      <c r="CR92" s="255">
        <f t="shared" si="78"/>
        <v>-34</v>
      </c>
      <c r="CS92" s="256">
        <f t="shared" si="79"/>
        <v>-227</v>
      </c>
    </row>
    <row r="93" spans="1:97" ht="15" customHeight="1" x14ac:dyDescent="0.25">
      <c r="A93" s="9"/>
      <c r="B93" s="480">
        <v>28</v>
      </c>
      <c r="C93" s="481" t="s">
        <v>609</v>
      </c>
      <c r="D93" s="481" t="s">
        <v>73</v>
      </c>
      <c r="E93" s="482" t="s">
        <v>491</v>
      </c>
      <c r="F93" s="483">
        <v>42</v>
      </c>
      <c r="G93" s="484">
        <v>42</v>
      </c>
      <c r="H93" s="484">
        <v>0</v>
      </c>
      <c r="I93" s="484">
        <v>20</v>
      </c>
      <c r="J93" s="484">
        <v>25</v>
      </c>
      <c r="K93" s="484">
        <v>0</v>
      </c>
      <c r="L93" s="485">
        <v>25</v>
      </c>
      <c r="M93" s="485">
        <v>25</v>
      </c>
      <c r="N93" s="485">
        <v>25</v>
      </c>
      <c r="O93" s="486"/>
      <c r="P93" s="487">
        <v>8</v>
      </c>
      <c r="Q93" s="484">
        <v>8</v>
      </c>
      <c r="R93" s="484">
        <v>5</v>
      </c>
      <c r="S93" s="484">
        <v>9</v>
      </c>
      <c r="T93" s="484">
        <v>9</v>
      </c>
      <c r="U93" s="484">
        <v>5</v>
      </c>
      <c r="V93" s="233">
        <v>8</v>
      </c>
      <c r="W93" s="234">
        <v>8</v>
      </c>
      <c r="X93" s="235">
        <v>8</v>
      </c>
      <c r="Y93" s="489"/>
      <c r="Z93" s="487">
        <v>7</v>
      </c>
      <c r="AA93" s="484">
        <v>7</v>
      </c>
      <c r="AB93" s="484">
        <v>0</v>
      </c>
      <c r="AC93" s="484">
        <v>0</v>
      </c>
      <c r="AD93" s="484">
        <v>0</v>
      </c>
      <c r="AE93" s="484">
        <v>0</v>
      </c>
      <c r="AF93" s="146">
        <v>0</v>
      </c>
      <c r="AG93" s="146">
        <v>0</v>
      </c>
      <c r="AH93" s="146">
        <v>0</v>
      </c>
      <c r="AI93" s="489"/>
      <c r="AJ93" s="487">
        <v>96</v>
      </c>
      <c r="AK93" s="484">
        <v>96</v>
      </c>
      <c r="AL93" s="484">
        <v>0</v>
      </c>
      <c r="AM93" s="484">
        <v>18</v>
      </c>
      <c r="AN93" s="484">
        <v>15</v>
      </c>
      <c r="AO93" s="484">
        <v>0</v>
      </c>
      <c r="AP93" s="146">
        <v>11</v>
      </c>
      <c r="AQ93" s="146">
        <v>11</v>
      </c>
      <c r="AR93" s="146">
        <v>11</v>
      </c>
      <c r="AS93" s="489"/>
      <c r="AT93" s="487">
        <v>9</v>
      </c>
      <c r="AU93" s="484">
        <v>15</v>
      </c>
      <c r="AV93" s="484">
        <v>15</v>
      </c>
      <c r="AW93" s="484">
        <v>15</v>
      </c>
      <c r="AX93" s="127">
        <v>12</v>
      </c>
      <c r="AY93" s="484">
        <v>12</v>
      </c>
      <c r="AZ93" s="146">
        <v>12</v>
      </c>
      <c r="BA93" s="146">
        <v>12</v>
      </c>
      <c r="BB93" s="146">
        <v>12</v>
      </c>
      <c r="BC93" s="489"/>
      <c r="BD93" s="487">
        <v>0</v>
      </c>
      <c r="BE93" s="484">
        <v>0</v>
      </c>
      <c r="BF93" s="484">
        <v>0</v>
      </c>
      <c r="BG93" s="484">
        <v>0</v>
      </c>
      <c r="BH93" s="484">
        <v>0</v>
      </c>
      <c r="BI93" s="484">
        <v>0</v>
      </c>
      <c r="BJ93" s="146">
        <v>0</v>
      </c>
      <c r="BK93" s="146">
        <v>0</v>
      </c>
      <c r="BL93" s="146">
        <v>0</v>
      </c>
      <c r="BM93" s="489"/>
      <c r="BN93" s="487">
        <v>17</v>
      </c>
      <c r="BO93" s="484">
        <v>17</v>
      </c>
      <c r="BP93" s="484">
        <v>0</v>
      </c>
      <c r="BQ93" s="484">
        <v>18</v>
      </c>
      <c r="BR93" s="146">
        <v>9</v>
      </c>
      <c r="BS93" s="146">
        <v>0</v>
      </c>
      <c r="BT93" s="146">
        <v>9</v>
      </c>
      <c r="BU93" s="146">
        <v>9</v>
      </c>
      <c r="BV93" s="146">
        <v>9</v>
      </c>
      <c r="BW93" s="490"/>
      <c r="BX93" s="487">
        <v>43</v>
      </c>
      <c r="BY93" s="484">
        <v>43</v>
      </c>
      <c r="BZ93" s="484">
        <v>0</v>
      </c>
      <c r="CA93" s="484">
        <v>0</v>
      </c>
      <c r="CB93" s="484">
        <v>0</v>
      </c>
      <c r="CC93" s="484">
        <v>0</v>
      </c>
      <c r="CD93" s="146">
        <v>0</v>
      </c>
      <c r="CE93" s="146">
        <v>0</v>
      </c>
      <c r="CF93" s="146">
        <v>0</v>
      </c>
      <c r="CG93" s="491"/>
      <c r="CH93" s="492">
        <f t="shared" si="69"/>
        <v>222</v>
      </c>
      <c r="CI93" s="493">
        <f t="shared" si="70"/>
        <v>228</v>
      </c>
      <c r="CJ93" s="493">
        <f t="shared" si="71"/>
        <v>20</v>
      </c>
      <c r="CK93" s="493">
        <f t="shared" si="72"/>
        <v>80</v>
      </c>
      <c r="CL93" s="493">
        <f t="shared" si="73"/>
        <v>70</v>
      </c>
      <c r="CM93" s="493">
        <f t="shared" si="74"/>
        <v>17</v>
      </c>
      <c r="CN93" s="493">
        <f t="shared" si="75"/>
        <v>65</v>
      </c>
      <c r="CO93" s="493">
        <f t="shared" si="76"/>
        <v>65</v>
      </c>
      <c r="CP93" s="493">
        <f t="shared" si="77"/>
        <v>65</v>
      </c>
      <c r="CQ93"/>
      <c r="CR93" s="255">
        <f t="shared" si="78"/>
        <v>-15</v>
      </c>
      <c r="CS93" s="256">
        <f t="shared" si="79"/>
        <v>-163</v>
      </c>
    </row>
    <row r="94" spans="1:97" ht="15" customHeight="1" x14ac:dyDescent="0.25">
      <c r="A94" s="9"/>
      <c r="B94" s="480">
        <v>28</v>
      </c>
      <c r="C94" s="481" t="s">
        <v>609</v>
      </c>
      <c r="D94" s="481" t="s">
        <v>417</v>
      </c>
      <c r="E94" s="482" t="s">
        <v>848</v>
      </c>
      <c r="F94" s="483"/>
      <c r="G94" s="488"/>
      <c r="H94" s="488"/>
      <c r="I94" s="488"/>
      <c r="J94" s="488"/>
      <c r="K94" s="488"/>
      <c r="L94" s="485" t="s">
        <v>929</v>
      </c>
      <c r="M94" s="485" t="s">
        <v>929</v>
      </c>
      <c r="N94" s="485" t="s">
        <v>929</v>
      </c>
      <c r="O94" s="486"/>
      <c r="P94" s="518"/>
      <c r="Q94" s="488"/>
      <c r="R94" s="488"/>
      <c r="S94" s="488"/>
      <c r="T94" s="484">
        <v>17</v>
      </c>
      <c r="U94" s="484">
        <v>0</v>
      </c>
      <c r="V94" s="245">
        <v>17</v>
      </c>
      <c r="W94" s="234">
        <v>17</v>
      </c>
      <c r="X94" s="235">
        <v>17</v>
      </c>
      <c r="Y94" s="519"/>
      <c r="Z94" s="518"/>
      <c r="AA94" s="488"/>
      <c r="AB94" s="488"/>
      <c r="AC94" s="488"/>
      <c r="AD94" s="488"/>
      <c r="AE94" s="488"/>
      <c r="AF94" s="146"/>
      <c r="AG94" s="146"/>
      <c r="AH94" s="146"/>
      <c r="AI94" s="519"/>
      <c r="AJ94" s="487">
        <v>0</v>
      </c>
      <c r="AK94" s="484">
        <v>0</v>
      </c>
      <c r="AL94" s="484">
        <v>0</v>
      </c>
      <c r="AM94" s="484">
        <v>0</v>
      </c>
      <c r="AN94" s="484">
        <v>10</v>
      </c>
      <c r="AO94" s="484">
        <v>0</v>
      </c>
      <c r="AP94" s="177">
        <v>8</v>
      </c>
      <c r="AQ94" s="177">
        <v>8</v>
      </c>
      <c r="AR94" s="177">
        <v>8</v>
      </c>
      <c r="AS94" s="519"/>
      <c r="AT94" s="518"/>
      <c r="AU94" s="488"/>
      <c r="AV94" s="488"/>
      <c r="AW94" s="488"/>
      <c r="AX94" s="127"/>
      <c r="AY94" s="488"/>
      <c r="AZ94" s="146"/>
      <c r="BA94" s="146"/>
      <c r="BB94" s="146"/>
      <c r="BC94" s="519"/>
      <c r="BD94" s="518"/>
      <c r="BE94" s="488"/>
      <c r="BF94" s="488"/>
      <c r="BG94" s="488"/>
      <c r="BH94" s="488"/>
      <c r="BI94" s="488"/>
      <c r="BJ94" s="146"/>
      <c r="BK94" s="146"/>
      <c r="BL94" s="146"/>
      <c r="BM94" s="519"/>
      <c r="BN94" s="518"/>
      <c r="BO94" s="488"/>
      <c r="BP94" s="488"/>
      <c r="BQ94" s="488"/>
      <c r="BR94" s="146"/>
      <c r="BS94" s="146"/>
      <c r="BT94" s="146">
        <v>0</v>
      </c>
      <c r="BU94" s="146"/>
      <c r="BV94" s="146"/>
      <c r="BW94" s="490"/>
      <c r="BX94" s="518"/>
      <c r="BY94" s="488"/>
      <c r="BZ94" s="488"/>
      <c r="CA94" s="488"/>
      <c r="CB94" s="488"/>
      <c r="CC94" s="488"/>
      <c r="CD94" s="146">
        <v>0</v>
      </c>
      <c r="CE94" s="146">
        <v>0</v>
      </c>
      <c r="CF94" s="146">
        <v>0</v>
      </c>
      <c r="CG94" s="491"/>
      <c r="CH94" s="492">
        <f t="shared" si="69"/>
        <v>0</v>
      </c>
      <c r="CI94" s="493">
        <f t="shared" si="70"/>
        <v>0</v>
      </c>
      <c r="CJ94" s="493">
        <f t="shared" si="71"/>
        <v>0</v>
      </c>
      <c r="CK94" s="493">
        <f t="shared" si="72"/>
        <v>0</v>
      </c>
      <c r="CL94" s="493">
        <f t="shared" si="73"/>
        <v>27</v>
      </c>
      <c r="CM94" s="493">
        <f t="shared" si="74"/>
        <v>0</v>
      </c>
      <c r="CN94" s="493">
        <f t="shared" si="75"/>
        <v>25</v>
      </c>
      <c r="CO94" s="493">
        <f t="shared" si="76"/>
        <v>25</v>
      </c>
      <c r="CP94" s="493">
        <f t="shared" si="77"/>
        <v>25</v>
      </c>
      <c r="CQ94"/>
      <c r="CR94" s="255">
        <f t="shared" si="78"/>
        <v>25</v>
      </c>
      <c r="CS94" s="256">
        <f t="shared" si="79"/>
        <v>25</v>
      </c>
    </row>
    <row r="95" spans="1:97" ht="15" customHeight="1" x14ac:dyDescent="0.25">
      <c r="A95" s="9"/>
      <c r="B95" s="480">
        <v>28</v>
      </c>
      <c r="C95" s="481" t="s">
        <v>609</v>
      </c>
      <c r="D95" s="481" t="s">
        <v>74</v>
      </c>
      <c r="E95" s="482" t="s">
        <v>492</v>
      </c>
      <c r="F95" s="520"/>
      <c r="G95" s="484">
        <v>0</v>
      </c>
      <c r="H95" s="484">
        <v>0</v>
      </c>
      <c r="I95" s="484">
        <v>0</v>
      </c>
      <c r="J95" s="484">
        <v>0</v>
      </c>
      <c r="K95" s="484">
        <v>0</v>
      </c>
      <c r="L95" s="485" t="s">
        <v>929</v>
      </c>
      <c r="M95" s="485" t="s">
        <v>929</v>
      </c>
      <c r="N95" s="485" t="s">
        <v>929</v>
      </c>
      <c r="O95" s="486"/>
      <c r="P95" s="487">
        <v>0</v>
      </c>
      <c r="Q95" s="484">
        <v>0</v>
      </c>
      <c r="R95" s="484">
        <v>0</v>
      </c>
      <c r="S95" s="484">
        <v>0</v>
      </c>
      <c r="T95" s="488"/>
      <c r="U95" s="488"/>
      <c r="V95" s="233"/>
      <c r="W95" s="234"/>
      <c r="X95" s="235"/>
      <c r="Y95" s="489"/>
      <c r="Z95" s="487">
        <v>0</v>
      </c>
      <c r="AA95" s="484">
        <v>0</v>
      </c>
      <c r="AB95" s="484">
        <v>0</v>
      </c>
      <c r="AC95" s="484">
        <v>0</v>
      </c>
      <c r="AD95" s="488"/>
      <c r="AE95" s="488"/>
      <c r="AF95" s="146"/>
      <c r="AG95" s="146"/>
      <c r="AH95" s="146"/>
      <c r="AI95" s="489"/>
      <c r="AJ95" s="487">
        <v>0</v>
      </c>
      <c r="AK95" s="484">
        <v>0</v>
      </c>
      <c r="AL95" s="484">
        <v>0</v>
      </c>
      <c r="AM95" s="484">
        <v>0</v>
      </c>
      <c r="AN95" s="484">
        <v>0</v>
      </c>
      <c r="AO95" s="484">
        <v>0</v>
      </c>
      <c r="AP95" s="146">
        <v>0</v>
      </c>
      <c r="AQ95" s="146">
        <v>0</v>
      </c>
      <c r="AR95" s="146">
        <v>0</v>
      </c>
      <c r="AS95" s="489"/>
      <c r="AT95" s="487">
        <v>0</v>
      </c>
      <c r="AU95" s="484">
        <v>0</v>
      </c>
      <c r="AV95" s="484">
        <v>0</v>
      </c>
      <c r="AW95" s="484">
        <v>0</v>
      </c>
      <c r="AX95" s="127"/>
      <c r="AY95" s="488"/>
      <c r="AZ95" s="146"/>
      <c r="BA95" s="146"/>
      <c r="BB95" s="146"/>
      <c r="BC95" s="489"/>
      <c r="BD95" s="487">
        <v>0</v>
      </c>
      <c r="BE95" s="484">
        <v>0</v>
      </c>
      <c r="BF95" s="484">
        <v>0</v>
      </c>
      <c r="BG95" s="484">
        <v>0</v>
      </c>
      <c r="BH95" s="484">
        <v>0</v>
      </c>
      <c r="BI95" s="484">
        <v>0</v>
      </c>
      <c r="BJ95" s="146">
        <v>0</v>
      </c>
      <c r="BK95" s="146">
        <v>0</v>
      </c>
      <c r="BL95" s="146">
        <v>0</v>
      </c>
      <c r="BM95" s="489"/>
      <c r="BN95" s="487">
        <v>27</v>
      </c>
      <c r="BO95" s="484">
        <v>27</v>
      </c>
      <c r="BP95" s="484">
        <v>0</v>
      </c>
      <c r="BQ95" s="484">
        <v>20</v>
      </c>
      <c r="BR95" s="146">
        <v>10</v>
      </c>
      <c r="BS95" s="146">
        <v>0</v>
      </c>
      <c r="BT95" s="146">
        <v>10</v>
      </c>
      <c r="BU95" s="146">
        <v>10</v>
      </c>
      <c r="BV95" s="146">
        <v>10</v>
      </c>
      <c r="BW95" s="490"/>
      <c r="BX95" s="487">
        <v>0</v>
      </c>
      <c r="BY95" s="484">
        <v>0</v>
      </c>
      <c r="BZ95" s="484">
        <v>0</v>
      </c>
      <c r="CA95" s="484">
        <v>0</v>
      </c>
      <c r="CB95" s="484">
        <v>0</v>
      </c>
      <c r="CC95" s="484">
        <v>0</v>
      </c>
      <c r="CD95" s="146">
        <v>0</v>
      </c>
      <c r="CE95" s="146">
        <v>0</v>
      </c>
      <c r="CF95" s="146">
        <v>0</v>
      </c>
      <c r="CG95" s="491"/>
      <c r="CH95" s="492">
        <f t="shared" si="69"/>
        <v>27</v>
      </c>
      <c r="CI95" s="493">
        <f t="shared" si="70"/>
        <v>27</v>
      </c>
      <c r="CJ95" s="493">
        <f t="shared" si="71"/>
        <v>0</v>
      </c>
      <c r="CK95" s="493">
        <f t="shared" si="72"/>
        <v>20</v>
      </c>
      <c r="CL95" s="493">
        <f t="shared" si="73"/>
        <v>10</v>
      </c>
      <c r="CM95" s="493">
        <f t="shared" si="74"/>
        <v>0</v>
      </c>
      <c r="CN95" s="493">
        <f t="shared" si="75"/>
        <v>10</v>
      </c>
      <c r="CO95" s="493">
        <f t="shared" si="76"/>
        <v>10</v>
      </c>
      <c r="CP95" s="493">
        <f t="shared" si="77"/>
        <v>10</v>
      </c>
      <c r="CQ95"/>
      <c r="CR95" s="255">
        <f t="shared" si="78"/>
        <v>-10</v>
      </c>
      <c r="CS95" s="256">
        <f t="shared" si="79"/>
        <v>-17</v>
      </c>
    </row>
    <row r="96" spans="1:97" ht="15" customHeight="1" x14ac:dyDescent="0.25">
      <c r="A96" s="9"/>
      <c r="B96" s="480">
        <v>28</v>
      </c>
      <c r="C96" s="481" t="s">
        <v>609</v>
      </c>
      <c r="D96" s="481" t="s">
        <v>75</v>
      </c>
      <c r="E96" s="482" t="s">
        <v>493</v>
      </c>
      <c r="F96" s="520"/>
      <c r="G96" s="484">
        <v>0</v>
      </c>
      <c r="H96" s="484">
        <v>0</v>
      </c>
      <c r="I96" s="484">
        <v>0</v>
      </c>
      <c r="J96" s="484">
        <v>0</v>
      </c>
      <c r="K96" s="484">
        <v>0</v>
      </c>
      <c r="L96" s="485" t="s">
        <v>929</v>
      </c>
      <c r="M96" s="485" t="s">
        <v>929</v>
      </c>
      <c r="N96" s="485" t="s">
        <v>929</v>
      </c>
      <c r="O96" s="486"/>
      <c r="P96" s="487">
        <v>2</v>
      </c>
      <c r="Q96" s="484">
        <v>12</v>
      </c>
      <c r="R96" s="484">
        <v>0</v>
      </c>
      <c r="S96" s="484">
        <v>0</v>
      </c>
      <c r="T96" s="488"/>
      <c r="U96" s="488"/>
      <c r="V96" s="233"/>
      <c r="W96" s="234"/>
      <c r="X96" s="235"/>
      <c r="Y96" s="489"/>
      <c r="Z96" s="487">
        <v>0</v>
      </c>
      <c r="AA96" s="484">
        <v>0</v>
      </c>
      <c r="AB96" s="484">
        <v>0</v>
      </c>
      <c r="AC96" s="484">
        <v>0</v>
      </c>
      <c r="AD96" s="488"/>
      <c r="AE96" s="488"/>
      <c r="AF96" s="146"/>
      <c r="AG96" s="146"/>
      <c r="AH96" s="146"/>
      <c r="AI96" s="489"/>
      <c r="AJ96" s="487">
        <v>1</v>
      </c>
      <c r="AK96" s="484">
        <v>1</v>
      </c>
      <c r="AL96" s="484">
        <v>0</v>
      </c>
      <c r="AM96" s="484">
        <v>0</v>
      </c>
      <c r="AN96" s="484">
        <v>0</v>
      </c>
      <c r="AO96" s="484">
        <v>0</v>
      </c>
      <c r="AP96" s="146">
        <v>0</v>
      </c>
      <c r="AQ96" s="146">
        <v>0</v>
      </c>
      <c r="AR96" s="146">
        <v>0</v>
      </c>
      <c r="AS96" s="489"/>
      <c r="AT96" s="487">
        <v>0</v>
      </c>
      <c r="AU96" s="484">
        <v>0</v>
      </c>
      <c r="AV96" s="484">
        <v>0</v>
      </c>
      <c r="AW96" s="484">
        <v>0</v>
      </c>
      <c r="AX96" s="127">
        <v>0</v>
      </c>
      <c r="AY96" s="484">
        <v>0</v>
      </c>
      <c r="AZ96" s="146">
        <v>0</v>
      </c>
      <c r="BA96" s="146">
        <v>0</v>
      </c>
      <c r="BB96" s="146">
        <v>0</v>
      </c>
      <c r="BC96" s="489"/>
      <c r="BD96" s="487">
        <v>0</v>
      </c>
      <c r="BE96" s="484">
        <v>0</v>
      </c>
      <c r="BF96" s="484">
        <v>0</v>
      </c>
      <c r="BG96" s="484">
        <v>0</v>
      </c>
      <c r="BH96" s="484">
        <v>0</v>
      </c>
      <c r="BI96" s="484">
        <v>0</v>
      </c>
      <c r="BJ96" s="146">
        <v>0</v>
      </c>
      <c r="BK96" s="146">
        <v>0</v>
      </c>
      <c r="BL96" s="146">
        <v>0</v>
      </c>
      <c r="BM96" s="489"/>
      <c r="BN96" s="487">
        <v>0</v>
      </c>
      <c r="BO96" s="484">
        <v>0</v>
      </c>
      <c r="BP96" s="484">
        <v>0</v>
      </c>
      <c r="BQ96" s="484">
        <v>0</v>
      </c>
      <c r="BR96" s="146">
        <v>0</v>
      </c>
      <c r="BS96" s="146">
        <v>0</v>
      </c>
      <c r="BT96" s="146">
        <v>0</v>
      </c>
      <c r="BU96" s="146"/>
      <c r="BV96" s="146"/>
      <c r="BW96" s="490"/>
      <c r="BX96" s="487">
        <v>0</v>
      </c>
      <c r="BY96" s="484">
        <v>0</v>
      </c>
      <c r="BZ96" s="484">
        <v>0</v>
      </c>
      <c r="CA96" s="484">
        <v>0</v>
      </c>
      <c r="CB96" s="484">
        <v>0</v>
      </c>
      <c r="CC96" s="484">
        <v>0</v>
      </c>
      <c r="CD96" s="146">
        <v>0</v>
      </c>
      <c r="CE96" s="146">
        <v>0</v>
      </c>
      <c r="CF96" s="146">
        <v>0</v>
      </c>
      <c r="CG96" s="491"/>
      <c r="CH96" s="492">
        <f t="shared" si="69"/>
        <v>3</v>
      </c>
      <c r="CI96" s="493">
        <f t="shared" si="70"/>
        <v>13</v>
      </c>
      <c r="CJ96" s="493">
        <f t="shared" si="71"/>
        <v>0</v>
      </c>
      <c r="CK96" s="493">
        <f t="shared" si="72"/>
        <v>0</v>
      </c>
      <c r="CL96" s="493">
        <f t="shared" si="73"/>
        <v>0</v>
      </c>
      <c r="CM96" s="493">
        <f t="shared" si="74"/>
        <v>0</v>
      </c>
      <c r="CN96" s="493">
        <f t="shared" si="75"/>
        <v>0</v>
      </c>
      <c r="CO96" s="493">
        <f t="shared" si="76"/>
        <v>0</v>
      </c>
      <c r="CP96" s="493">
        <f t="shared" si="77"/>
        <v>0</v>
      </c>
      <c r="CQ96"/>
      <c r="CR96" s="255">
        <f t="shared" si="78"/>
        <v>0</v>
      </c>
      <c r="CS96" s="256">
        <f t="shared" si="79"/>
        <v>-13</v>
      </c>
    </row>
    <row r="97" spans="1:97" ht="15" customHeight="1" x14ac:dyDescent="0.25">
      <c r="A97" s="9"/>
      <c r="B97" s="480">
        <v>28</v>
      </c>
      <c r="C97" s="481" t="s">
        <v>609</v>
      </c>
      <c r="D97" s="481" t="s">
        <v>76</v>
      </c>
      <c r="E97" s="482" t="s">
        <v>494</v>
      </c>
      <c r="F97" s="483">
        <v>28</v>
      </c>
      <c r="G97" s="484">
        <v>28</v>
      </c>
      <c r="H97" s="484">
        <v>0</v>
      </c>
      <c r="I97" s="484">
        <v>0</v>
      </c>
      <c r="J97" s="484">
        <v>0</v>
      </c>
      <c r="K97" s="484">
        <v>0</v>
      </c>
      <c r="L97" s="485" t="s">
        <v>929</v>
      </c>
      <c r="M97" s="485" t="s">
        <v>929</v>
      </c>
      <c r="N97" s="485" t="s">
        <v>929</v>
      </c>
      <c r="O97" s="486"/>
      <c r="P97" s="487">
        <v>0</v>
      </c>
      <c r="Q97" s="484">
        <v>0</v>
      </c>
      <c r="R97" s="484">
        <v>0</v>
      </c>
      <c r="S97" s="484">
        <v>0</v>
      </c>
      <c r="T97" s="488"/>
      <c r="U97" s="488"/>
      <c r="V97" s="239"/>
      <c r="W97" s="243"/>
      <c r="X97" s="244"/>
      <c r="Y97" s="489"/>
      <c r="Z97" s="487">
        <v>60</v>
      </c>
      <c r="AA97" s="484">
        <v>60</v>
      </c>
      <c r="AB97" s="484">
        <v>0</v>
      </c>
      <c r="AC97" s="484">
        <v>24</v>
      </c>
      <c r="AD97" s="484">
        <v>20</v>
      </c>
      <c r="AE97" s="484">
        <v>15</v>
      </c>
      <c r="AF97" s="177">
        <v>16</v>
      </c>
      <c r="AG97" s="177">
        <v>16</v>
      </c>
      <c r="AH97" s="177">
        <v>16</v>
      </c>
      <c r="AI97" s="489"/>
      <c r="AJ97" s="487">
        <v>0</v>
      </c>
      <c r="AK97" s="484">
        <v>5</v>
      </c>
      <c r="AL97" s="484">
        <v>5</v>
      </c>
      <c r="AM97" s="484">
        <v>0</v>
      </c>
      <c r="AN97" s="484">
        <v>0</v>
      </c>
      <c r="AO97" s="484">
        <v>0</v>
      </c>
      <c r="AP97" s="146">
        <v>0</v>
      </c>
      <c r="AQ97" s="146">
        <v>0</v>
      </c>
      <c r="AR97" s="146">
        <v>0</v>
      </c>
      <c r="AS97" s="489"/>
      <c r="AT97" s="487">
        <v>40</v>
      </c>
      <c r="AU97" s="484">
        <v>40</v>
      </c>
      <c r="AV97" s="484">
        <v>8</v>
      </c>
      <c r="AW97" s="484">
        <v>8</v>
      </c>
      <c r="AX97" s="127"/>
      <c r="AY97" s="488"/>
      <c r="AZ97" s="146"/>
      <c r="BA97" s="146"/>
      <c r="BB97" s="146"/>
      <c r="BC97" s="489"/>
      <c r="BD97" s="487">
        <v>0</v>
      </c>
      <c r="BE97" s="484">
        <v>0</v>
      </c>
      <c r="BF97" s="484">
        <v>0</v>
      </c>
      <c r="BG97" s="484">
        <v>0</v>
      </c>
      <c r="BH97" s="484">
        <v>0</v>
      </c>
      <c r="BI97" s="484">
        <v>0</v>
      </c>
      <c r="BJ97" s="146">
        <v>0</v>
      </c>
      <c r="BK97" s="146">
        <v>0</v>
      </c>
      <c r="BL97" s="146">
        <v>0</v>
      </c>
      <c r="BM97" s="489"/>
      <c r="BN97" s="487">
        <v>28</v>
      </c>
      <c r="BO97" s="484">
        <v>28</v>
      </c>
      <c r="BP97" s="484">
        <v>0</v>
      </c>
      <c r="BQ97" s="484">
        <v>20</v>
      </c>
      <c r="BR97" s="146">
        <v>9</v>
      </c>
      <c r="BS97" s="146">
        <v>0</v>
      </c>
      <c r="BT97" s="146">
        <v>9</v>
      </c>
      <c r="BU97" s="146">
        <v>9</v>
      </c>
      <c r="BV97" s="146">
        <v>9</v>
      </c>
      <c r="BW97" s="490"/>
      <c r="BX97" s="487">
        <v>0</v>
      </c>
      <c r="BY97" s="484">
        <v>0</v>
      </c>
      <c r="BZ97" s="484">
        <v>0</v>
      </c>
      <c r="CA97" s="484">
        <v>0</v>
      </c>
      <c r="CB97" s="484">
        <v>0</v>
      </c>
      <c r="CC97" s="484">
        <v>0</v>
      </c>
      <c r="CD97" s="146">
        <v>0</v>
      </c>
      <c r="CE97" s="146">
        <v>0</v>
      </c>
      <c r="CF97" s="146">
        <v>0</v>
      </c>
      <c r="CG97" s="491"/>
      <c r="CH97" s="492">
        <f t="shared" si="69"/>
        <v>156</v>
      </c>
      <c r="CI97" s="493">
        <f t="shared" si="70"/>
        <v>161</v>
      </c>
      <c r="CJ97" s="493">
        <f t="shared" si="71"/>
        <v>13</v>
      </c>
      <c r="CK97" s="493">
        <f t="shared" si="72"/>
        <v>52</v>
      </c>
      <c r="CL97" s="493">
        <f t="shared" si="73"/>
        <v>29</v>
      </c>
      <c r="CM97" s="493">
        <f t="shared" si="74"/>
        <v>15</v>
      </c>
      <c r="CN97" s="493">
        <f t="shared" si="75"/>
        <v>25</v>
      </c>
      <c r="CO97" s="493">
        <f t="shared" si="76"/>
        <v>25</v>
      </c>
      <c r="CP97" s="493">
        <f t="shared" si="77"/>
        <v>25</v>
      </c>
      <c r="CQ97"/>
      <c r="CR97" s="255">
        <f t="shared" si="78"/>
        <v>-27</v>
      </c>
      <c r="CS97" s="256">
        <f t="shared" si="79"/>
        <v>-136</v>
      </c>
    </row>
    <row r="98" spans="1:97" ht="15" customHeight="1" x14ac:dyDescent="0.25">
      <c r="A98" s="9"/>
      <c r="B98" s="480">
        <v>28</v>
      </c>
      <c r="C98" s="481" t="s">
        <v>609</v>
      </c>
      <c r="D98" s="481" t="s">
        <v>77</v>
      </c>
      <c r="E98" s="482" t="s">
        <v>495</v>
      </c>
      <c r="F98" s="483">
        <v>19</v>
      </c>
      <c r="G98" s="484">
        <v>19</v>
      </c>
      <c r="H98" s="484">
        <v>0</v>
      </c>
      <c r="I98" s="484">
        <v>0</v>
      </c>
      <c r="J98" s="484">
        <v>0</v>
      </c>
      <c r="K98" s="484">
        <v>0</v>
      </c>
      <c r="L98" s="485" t="s">
        <v>929</v>
      </c>
      <c r="M98" s="485" t="s">
        <v>929</v>
      </c>
      <c r="N98" s="485" t="s">
        <v>929</v>
      </c>
      <c r="O98" s="486"/>
      <c r="P98" s="487">
        <v>8</v>
      </c>
      <c r="Q98" s="484">
        <v>8</v>
      </c>
      <c r="R98" s="484">
        <v>0</v>
      </c>
      <c r="S98" s="484">
        <v>0</v>
      </c>
      <c r="T98" s="488"/>
      <c r="U98" s="488"/>
      <c r="V98" s="239"/>
      <c r="W98" s="243"/>
      <c r="X98" s="244"/>
      <c r="Y98" s="489"/>
      <c r="Z98" s="487">
        <v>9</v>
      </c>
      <c r="AA98" s="484">
        <v>9</v>
      </c>
      <c r="AB98" s="484">
        <v>0</v>
      </c>
      <c r="AC98" s="484">
        <v>0</v>
      </c>
      <c r="AD98" s="488"/>
      <c r="AE98" s="488"/>
      <c r="AF98" s="146"/>
      <c r="AG98" s="146"/>
      <c r="AH98" s="146"/>
      <c r="AI98" s="489"/>
      <c r="AJ98" s="487">
        <v>13</v>
      </c>
      <c r="AK98" s="484">
        <v>13</v>
      </c>
      <c r="AL98" s="484">
        <v>0</v>
      </c>
      <c r="AM98" s="484">
        <v>0</v>
      </c>
      <c r="AN98" s="484">
        <v>0</v>
      </c>
      <c r="AO98" s="484">
        <v>0</v>
      </c>
      <c r="AP98" s="146">
        <v>0</v>
      </c>
      <c r="AQ98" s="146">
        <v>0</v>
      </c>
      <c r="AR98" s="146">
        <v>0</v>
      </c>
      <c r="AS98" s="489"/>
      <c r="AT98" s="487">
        <v>23</v>
      </c>
      <c r="AU98" s="484">
        <v>23</v>
      </c>
      <c r="AV98" s="484">
        <v>3</v>
      </c>
      <c r="AW98" s="484">
        <v>0</v>
      </c>
      <c r="AX98" s="127"/>
      <c r="AY98" s="488"/>
      <c r="AZ98" s="146"/>
      <c r="BA98" s="146"/>
      <c r="BB98" s="146"/>
      <c r="BC98" s="489"/>
      <c r="BD98" s="487">
        <v>10</v>
      </c>
      <c r="BE98" s="484">
        <v>10</v>
      </c>
      <c r="BF98" s="484">
        <v>0</v>
      </c>
      <c r="BG98" s="484">
        <v>0</v>
      </c>
      <c r="BH98" s="484">
        <v>0</v>
      </c>
      <c r="BI98" s="484">
        <v>0</v>
      </c>
      <c r="BJ98" s="146">
        <v>0</v>
      </c>
      <c r="BK98" s="146">
        <v>0</v>
      </c>
      <c r="BL98" s="146">
        <v>0</v>
      </c>
      <c r="BM98" s="489"/>
      <c r="BN98" s="487">
        <v>14</v>
      </c>
      <c r="BO98" s="484">
        <v>14</v>
      </c>
      <c r="BP98" s="484">
        <v>0</v>
      </c>
      <c r="BQ98" s="484">
        <v>0</v>
      </c>
      <c r="BR98" s="146">
        <v>0</v>
      </c>
      <c r="BS98" s="146">
        <v>0</v>
      </c>
      <c r="BT98" s="146">
        <v>0</v>
      </c>
      <c r="BU98" s="146">
        <v>0</v>
      </c>
      <c r="BV98" s="146">
        <v>0</v>
      </c>
      <c r="BW98" s="490"/>
      <c r="BX98" s="487">
        <v>7</v>
      </c>
      <c r="BY98" s="484">
        <v>7</v>
      </c>
      <c r="BZ98" s="484">
        <v>0</v>
      </c>
      <c r="CA98" s="484">
        <v>0</v>
      </c>
      <c r="CB98" s="484">
        <v>0</v>
      </c>
      <c r="CC98" s="484">
        <v>0</v>
      </c>
      <c r="CD98" s="146">
        <v>0</v>
      </c>
      <c r="CE98" s="146">
        <v>0</v>
      </c>
      <c r="CF98" s="146">
        <v>0</v>
      </c>
      <c r="CG98" s="491"/>
      <c r="CH98" s="492">
        <f t="shared" si="69"/>
        <v>103</v>
      </c>
      <c r="CI98" s="493">
        <f t="shared" si="70"/>
        <v>103</v>
      </c>
      <c r="CJ98" s="493">
        <f t="shared" si="71"/>
        <v>3</v>
      </c>
      <c r="CK98" s="493">
        <f t="shared" si="72"/>
        <v>0</v>
      </c>
      <c r="CL98" s="493">
        <f t="shared" si="73"/>
        <v>0</v>
      </c>
      <c r="CM98" s="493">
        <f t="shared" si="74"/>
        <v>0</v>
      </c>
      <c r="CN98" s="493">
        <f t="shared" si="75"/>
        <v>0</v>
      </c>
      <c r="CO98" s="493">
        <f t="shared" si="76"/>
        <v>0</v>
      </c>
      <c r="CP98" s="493">
        <f t="shared" si="77"/>
        <v>0</v>
      </c>
      <c r="CQ98"/>
      <c r="CR98" s="255">
        <f t="shared" si="78"/>
        <v>0</v>
      </c>
      <c r="CS98" s="256">
        <f t="shared" si="79"/>
        <v>-103</v>
      </c>
    </row>
    <row r="99" spans="1:97" ht="15" customHeight="1" x14ac:dyDescent="0.25">
      <c r="A99" s="9"/>
      <c r="B99" s="480">
        <v>28</v>
      </c>
      <c r="C99" s="481" t="s">
        <v>609</v>
      </c>
      <c r="D99" s="481" t="s">
        <v>78</v>
      </c>
      <c r="E99" s="482" t="s">
        <v>496</v>
      </c>
      <c r="F99" s="483">
        <v>0</v>
      </c>
      <c r="G99" s="484">
        <v>0</v>
      </c>
      <c r="H99" s="484">
        <v>0</v>
      </c>
      <c r="I99" s="484">
        <v>0</v>
      </c>
      <c r="J99" s="484">
        <v>0</v>
      </c>
      <c r="K99" s="484">
        <v>0</v>
      </c>
      <c r="L99" s="485" t="s">
        <v>929</v>
      </c>
      <c r="M99" s="485" t="s">
        <v>929</v>
      </c>
      <c r="N99" s="485" t="s">
        <v>929</v>
      </c>
      <c r="O99" s="486"/>
      <c r="P99" s="487">
        <v>0</v>
      </c>
      <c r="Q99" s="484">
        <v>0</v>
      </c>
      <c r="R99" s="484">
        <v>0</v>
      </c>
      <c r="S99" s="484">
        <v>0</v>
      </c>
      <c r="T99" s="484">
        <v>9</v>
      </c>
      <c r="U99" s="484">
        <v>5</v>
      </c>
      <c r="V99" s="233">
        <v>0</v>
      </c>
      <c r="W99" s="234">
        <v>0</v>
      </c>
      <c r="X99" s="235">
        <v>0</v>
      </c>
      <c r="Y99" s="489"/>
      <c r="Z99" s="487">
        <v>0</v>
      </c>
      <c r="AA99" s="484">
        <v>0</v>
      </c>
      <c r="AB99" s="484">
        <v>0</v>
      </c>
      <c r="AC99" s="484">
        <v>0</v>
      </c>
      <c r="AD99" s="488"/>
      <c r="AE99" s="488"/>
      <c r="AF99" s="146"/>
      <c r="AG99" s="146"/>
      <c r="AH99" s="146"/>
      <c r="AI99" s="489"/>
      <c r="AJ99" s="487">
        <v>0</v>
      </c>
      <c r="AK99" s="484">
        <v>0</v>
      </c>
      <c r="AL99" s="484">
        <v>0</v>
      </c>
      <c r="AM99" s="484">
        <v>0</v>
      </c>
      <c r="AN99" s="484">
        <v>0</v>
      </c>
      <c r="AO99" s="484">
        <v>0</v>
      </c>
      <c r="AP99" s="146">
        <v>0</v>
      </c>
      <c r="AQ99" s="146">
        <v>0</v>
      </c>
      <c r="AR99" s="146">
        <v>0</v>
      </c>
      <c r="AS99" s="489"/>
      <c r="AT99" s="487">
        <v>0</v>
      </c>
      <c r="AU99" s="484">
        <v>0</v>
      </c>
      <c r="AV99" s="484">
        <v>0</v>
      </c>
      <c r="AW99" s="484">
        <v>0</v>
      </c>
      <c r="AX99" s="127"/>
      <c r="AY99" s="488"/>
      <c r="AZ99" s="146"/>
      <c r="BA99" s="146"/>
      <c r="BB99" s="146"/>
      <c r="BC99" s="489"/>
      <c r="BD99" s="487">
        <v>0</v>
      </c>
      <c r="BE99" s="484">
        <v>0</v>
      </c>
      <c r="BF99" s="484">
        <v>0</v>
      </c>
      <c r="BG99" s="484">
        <v>0</v>
      </c>
      <c r="BH99" s="484">
        <v>0</v>
      </c>
      <c r="BI99" s="484">
        <v>0</v>
      </c>
      <c r="BJ99" s="146">
        <v>0</v>
      </c>
      <c r="BK99" s="146">
        <v>0</v>
      </c>
      <c r="BL99" s="146">
        <v>0</v>
      </c>
      <c r="BM99" s="489"/>
      <c r="BN99" s="487">
        <v>0</v>
      </c>
      <c r="BO99" s="484">
        <v>0</v>
      </c>
      <c r="BP99" s="484">
        <v>0</v>
      </c>
      <c r="BQ99" s="484">
        <v>0</v>
      </c>
      <c r="BR99" s="146">
        <v>0</v>
      </c>
      <c r="BS99" s="146">
        <v>0</v>
      </c>
      <c r="BT99" s="146">
        <v>0</v>
      </c>
      <c r="BU99" s="146">
        <v>0</v>
      </c>
      <c r="BV99" s="146">
        <v>0</v>
      </c>
      <c r="BW99" s="490"/>
      <c r="BX99" s="487">
        <v>0</v>
      </c>
      <c r="BY99" s="484">
        <v>0</v>
      </c>
      <c r="BZ99" s="484">
        <v>0</v>
      </c>
      <c r="CA99" s="484">
        <v>0</v>
      </c>
      <c r="CB99" s="484">
        <v>0</v>
      </c>
      <c r="CC99" s="484">
        <v>0</v>
      </c>
      <c r="CD99" s="146">
        <v>0</v>
      </c>
      <c r="CE99" s="146">
        <v>0</v>
      </c>
      <c r="CF99" s="146">
        <v>0</v>
      </c>
      <c r="CG99" s="491"/>
      <c r="CH99" s="492">
        <f t="shared" si="69"/>
        <v>0</v>
      </c>
      <c r="CI99" s="493">
        <f t="shared" si="70"/>
        <v>0</v>
      </c>
      <c r="CJ99" s="493">
        <f t="shared" si="71"/>
        <v>0</v>
      </c>
      <c r="CK99" s="493">
        <f t="shared" si="72"/>
        <v>0</v>
      </c>
      <c r="CL99" s="493">
        <f t="shared" si="73"/>
        <v>9</v>
      </c>
      <c r="CM99" s="493">
        <f t="shared" si="74"/>
        <v>5</v>
      </c>
      <c r="CN99" s="493">
        <f t="shared" si="75"/>
        <v>0</v>
      </c>
      <c r="CO99" s="493">
        <f t="shared" si="76"/>
        <v>0</v>
      </c>
      <c r="CP99" s="493">
        <f t="shared" si="77"/>
        <v>0</v>
      </c>
      <c r="CQ99"/>
      <c r="CR99" s="255">
        <f t="shared" si="78"/>
        <v>0</v>
      </c>
      <c r="CS99" s="256">
        <f t="shared" si="79"/>
        <v>0</v>
      </c>
    </row>
    <row r="100" spans="1:97" ht="15" customHeight="1" x14ac:dyDescent="0.25">
      <c r="A100" s="9"/>
      <c r="B100" s="480">
        <v>28</v>
      </c>
      <c r="C100" s="481" t="s">
        <v>609</v>
      </c>
      <c r="D100" s="481" t="s">
        <v>79</v>
      </c>
      <c r="E100" s="482" t="s">
        <v>497</v>
      </c>
      <c r="F100" s="483">
        <v>0</v>
      </c>
      <c r="G100" s="484">
        <v>0</v>
      </c>
      <c r="H100" s="484">
        <v>0</v>
      </c>
      <c r="I100" s="484">
        <v>0</v>
      </c>
      <c r="J100" s="484">
        <v>0</v>
      </c>
      <c r="K100" s="484">
        <v>0</v>
      </c>
      <c r="L100" s="485" t="s">
        <v>929</v>
      </c>
      <c r="M100" s="485" t="s">
        <v>929</v>
      </c>
      <c r="N100" s="485" t="s">
        <v>929</v>
      </c>
      <c r="O100" s="486"/>
      <c r="P100" s="487">
        <v>0</v>
      </c>
      <c r="Q100" s="484">
        <v>0</v>
      </c>
      <c r="R100" s="484">
        <v>0</v>
      </c>
      <c r="S100" s="484">
        <v>0</v>
      </c>
      <c r="T100" s="488"/>
      <c r="U100" s="488"/>
      <c r="V100" s="239"/>
      <c r="W100" s="243"/>
      <c r="X100" s="244"/>
      <c r="Y100" s="489"/>
      <c r="Z100" s="487">
        <v>0</v>
      </c>
      <c r="AA100" s="484">
        <v>0</v>
      </c>
      <c r="AB100" s="484">
        <v>0</v>
      </c>
      <c r="AC100" s="484">
        <v>0</v>
      </c>
      <c r="AD100" s="488"/>
      <c r="AE100" s="488"/>
      <c r="AF100" s="146"/>
      <c r="AG100" s="146"/>
      <c r="AH100" s="146"/>
      <c r="AI100" s="489"/>
      <c r="AJ100" s="487">
        <v>0</v>
      </c>
      <c r="AK100" s="484">
        <v>0</v>
      </c>
      <c r="AL100" s="484">
        <v>0</v>
      </c>
      <c r="AM100" s="484">
        <v>0</v>
      </c>
      <c r="AN100" s="484">
        <v>0</v>
      </c>
      <c r="AO100" s="484">
        <v>0</v>
      </c>
      <c r="AP100" s="146">
        <v>0</v>
      </c>
      <c r="AQ100" s="146">
        <v>0</v>
      </c>
      <c r="AR100" s="146">
        <v>0</v>
      </c>
      <c r="AS100" s="489"/>
      <c r="AT100" s="487">
        <v>0</v>
      </c>
      <c r="AU100" s="484">
        <v>0</v>
      </c>
      <c r="AV100" s="484">
        <v>0</v>
      </c>
      <c r="AW100" s="484">
        <v>0</v>
      </c>
      <c r="AX100" s="127"/>
      <c r="AY100" s="488"/>
      <c r="AZ100" s="146"/>
      <c r="BA100" s="146"/>
      <c r="BB100" s="146"/>
      <c r="BC100" s="489"/>
      <c r="BD100" s="487">
        <v>0</v>
      </c>
      <c r="BE100" s="484">
        <v>0</v>
      </c>
      <c r="BF100" s="484">
        <v>0</v>
      </c>
      <c r="BG100" s="484">
        <v>0</v>
      </c>
      <c r="BH100" s="484">
        <v>0</v>
      </c>
      <c r="BI100" s="484">
        <v>0</v>
      </c>
      <c r="BJ100" s="146">
        <v>0</v>
      </c>
      <c r="BK100" s="146">
        <v>0</v>
      </c>
      <c r="BL100" s="146">
        <v>0</v>
      </c>
      <c r="BM100" s="489"/>
      <c r="BN100" s="487">
        <v>0</v>
      </c>
      <c r="BO100" s="484">
        <v>0</v>
      </c>
      <c r="BP100" s="484">
        <v>0</v>
      </c>
      <c r="BQ100" s="484">
        <v>0</v>
      </c>
      <c r="BR100" s="146">
        <v>0</v>
      </c>
      <c r="BS100" s="146">
        <v>0</v>
      </c>
      <c r="BT100" s="146">
        <v>0</v>
      </c>
      <c r="BU100" s="146">
        <v>0</v>
      </c>
      <c r="BV100" s="146">
        <v>0</v>
      </c>
      <c r="BW100" s="490"/>
      <c r="BX100" s="487">
        <v>0</v>
      </c>
      <c r="BY100" s="484">
        <v>0</v>
      </c>
      <c r="BZ100" s="484">
        <v>0</v>
      </c>
      <c r="CA100" s="484">
        <v>0</v>
      </c>
      <c r="CB100" s="484">
        <v>0</v>
      </c>
      <c r="CC100" s="484">
        <v>0</v>
      </c>
      <c r="CD100" s="146">
        <v>0</v>
      </c>
      <c r="CE100" s="146">
        <v>0</v>
      </c>
      <c r="CF100" s="146">
        <v>0</v>
      </c>
      <c r="CG100" s="491"/>
      <c r="CH100" s="492">
        <f t="shared" si="69"/>
        <v>0</v>
      </c>
      <c r="CI100" s="493">
        <f t="shared" si="70"/>
        <v>0</v>
      </c>
      <c r="CJ100" s="493">
        <f t="shared" si="71"/>
        <v>0</v>
      </c>
      <c r="CK100" s="493">
        <f t="shared" si="72"/>
        <v>0</v>
      </c>
      <c r="CL100" s="493">
        <f t="shared" si="73"/>
        <v>0</v>
      </c>
      <c r="CM100" s="493">
        <f t="shared" si="74"/>
        <v>0</v>
      </c>
      <c r="CN100" s="493">
        <f t="shared" si="75"/>
        <v>0</v>
      </c>
      <c r="CO100" s="493">
        <f t="shared" si="76"/>
        <v>0</v>
      </c>
      <c r="CP100" s="493">
        <f t="shared" si="77"/>
        <v>0</v>
      </c>
      <c r="CQ100"/>
      <c r="CR100" s="255">
        <f t="shared" si="78"/>
        <v>0</v>
      </c>
      <c r="CS100" s="256">
        <f t="shared" si="79"/>
        <v>0</v>
      </c>
    </row>
    <row r="101" spans="1:97" ht="15" customHeight="1" x14ac:dyDescent="0.25">
      <c r="A101" s="9"/>
      <c r="B101" s="480">
        <v>28</v>
      </c>
      <c r="C101" s="481" t="s">
        <v>609</v>
      </c>
      <c r="D101" s="481" t="s">
        <v>80</v>
      </c>
      <c r="E101" s="482" t="s">
        <v>498</v>
      </c>
      <c r="F101" s="483">
        <v>1</v>
      </c>
      <c r="G101" s="484">
        <v>1</v>
      </c>
      <c r="H101" s="484">
        <v>0</v>
      </c>
      <c r="I101" s="484">
        <v>0</v>
      </c>
      <c r="J101" s="484">
        <v>0</v>
      </c>
      <c r="K101" s="484">
        <v>0</v>
      </c>
      <c r="L101" s="485" t="s">
        <v>929</v>
      </c>
      <c r="M101" s="485" t="s">
        <v>929</v>
      </c>
      <c r="N101" s="485" t="s">
        <v>929</v>
      </c>
      <c r="O101" s="486"/>
      <c r="P101" s="487">
        <v>3</v>
      </c>
      <c r="Q101" s="484">
        <v>3</v>
      </c>
      <c r="R101" s="484">
        <v>0</v>
      </c>
      <c r="S101" s="484">
        <v>0</v>
      </c>
      <c r="T101" s="488"/>
      <c r="U101" s="488"/>
      <c r="V101" s="239"/>
      <c r="W101" s="241"/>
      <c r="X101" s="242"/>
      <c r="Y101" s="489"/>
      <c r="Z101" s="487">
        <v>1</v>
      </c>
      <c r="AA101" s="484">
        <v>1</v>
      </c>
      <c r="AB101" s="484">
        <v>0</v>
      </c>
      <c r="AC101" s="484">
        <v>0</v>
      </c>
      <c r="AD101" s="488"/>
      <c r="AE101" s="488"/>
      <c r="AF101" s="146"/>
      <c r="AG101" s="146"/>
      <c r="AH101" s="146"/>
      <c r="AI101" s="489"/>
      <c r="AJ101" s="487">
        <v>1</v>
      </c>
      <c r="AK101" s="484">
        <v>1</v>
      </c>
      <c r="AL101" s="484">
        <v>0</v>
      </c>
      <c r="AM101" s="484">
        <v>0</v>
      </c>
      <c r="AN101" s="484">
        <v>0</v>
      </c>
      <c r="AO101" s="484">
        <v>0</v>
      </c>
      <c r="AP101" s="146">
        <v>0</v>
      </c>
      <c r="AQ101" s="146">
        <v>0</v>
      </c>
      <c r="AR101" s="146">
        <v>0</v>
      </c>
      <c r="AS101" s="489"/>
      <c r="AT101" s="487">
        <v>16</v>
      </c>
      <c r="AU101" s="484">
        <v>16</v>
      </c>
      <c r="AV101" s="484">
        <v>0</v>
      </c>
      <c r="AW101" s="484">
        <v>0</v>
      </c>
      <c r="AX101" s="127"/>
      <c r="AY101" s="488"/>
      <c r="AZ101" s="146"/>
      <c r="BA101" s="146"/>
      <c r="BB101" s="146"/>
      <c r="BC101" s="489"/>
      <c r="BD101" s="487">
        <v>9</v>
      </c>
      <c r="BE101" s="484">
        <v>9</v>
      </c>
      <c r="BF101" s="484">
        <v>0</v>
      </c>
      <c r="BG101" s="484">
        <v>9</v>
      </c>
      <c r="BH101" s="484">
        <v>0</v>
      </c>
      <c r="BI101" s="484">
        <v>0</v>
      </c>
      <c r="BJ101" s="146">
        <v>0</v>
      </c>
      <c r="BK101" s="146">
        <v>0</v>
      </c>
      <c r="BL101" s="146">
        <v>0</v>
      </c>
      <c r="BM101" s="489"/>
      <c r="BN101" s="487">
        <v>1</v>
      </c>
      <c r="BO101" s="484">
        <v>1</v>
      </c>
      <c r="BP101" s="484">
        <v>0</v>
      </c>
      <c r="BQ101" s="484">
        <v>0</v>
      </c>
      <c r="BR101" s="146">
        <v>0</v>
      </c>
      <c r="BS101" s="146">
        <v>0</v>
      </c>
      <c r="BT101" s="146">
        <v>0</v>
      </c>
      <c r="BU101" s="146">
        <v>0</v>
      </c>
      <c r="BV101" s="146">
        <v>0</v>
      </c>
      <c r="BW101" s="490"/>
      <c r="BX101" s="487">
        <v>11</v>
      </c>
      <c r="BY101" s="484">
        <v>11</v>
      </c>
      <c r="BZ101" s="484">
        <v>0</v>
      </c>
      <c r="CA101" s="484">
        <v>0</v>
      </c>
      <c r="CB101" s="484">
        <v>0</v>
      </c>
      <c r="CC101" s="484">
        <v>0</v>
      </c>
      <c r="CD101" s="146">
        <v>0</v>
      </c>
      <c r="CE101" s="146">
        <v>0</v>
      </c>
      <c r="CF101" s="146">
        <v>0</v>
      </c>
      <c r="CG101" s="491"/>
      <c r="CH101" s="492">
        <f t="shared" si="69"/>
        <v>43</v>
      </c>
      <c r="CI101" s="493">
        <f t="shared" si="70"/>
        <v>43</v>
      </c>
      <c r="CJ101" s="493">
        <f t="shared" si="71"/>
        <v>0</v>
      </c>
      <c r="CK101" s="493">
        <f t="shared" si="72"/>
        <v>9</v>
      </c>
      <c r="CL101" s="493">
        <f t="shared" si="73"/>
        <v>0</v>
      </c>
      <c r="CM101" s="493">
        <f t="shared" si="74"/>
        <v>0</v>
      </c>
      <c r="CN101" s="493">
        <f t="shared" si="75"/>
        <v>0</v>
      </c>
      <c r="CO101" s="493">
        <f t="shared" si="76"/>
        <v>0</v>
      </c>
      <c r="CP101" s="493">
        <f t="shared" si="77"/>
        <v>0</v>
      </c>
      <c r="CQ101"/>
      <c r="CR101" s="255">
        <f t="shared" si="78"/>
        <v>-9</v>
      </c>
      <c r="CS101" s="256">
        <f t="shared" si="79"/>
        <v>-43</v>
      </c>
    </row>
    <row r="102" spans="1:97" ht="15" customHeight="1" x14ac:dyDescent="0.25">
      <c r="A102" s="9"/>
      <c r="B102" s="480">
        <v>28</v>
      </c>
      <c r="C102" s="481" t="s">
        <v>609</v>
      </c>
      <c r="D102" s="481" t="s">
        <v>81</v>
      </c>
      <c r="E102" s="482" t="s">
        <v>499</v>
      </c>
      <c r="F102" s="483">
        <v>1</v>
      </c>
      <c r="G102" s="484">
        <v>1</v>
      </c>
      <c r="H102" s="484">
        <v>0</v>
      </c>
      <c r="I102" s="484">
        <v>0</v>
      </c>
      <c r="J102" s="484">
        <v>0</v>
      </c>
      <c r="K102" s="484">
        <v>0</v>
      </c>
      <c r="L102" s="485">
        <v>0</v>
      </c>
      <c r="M102" s="485">
        <v>0</v>
      </c>
      <c r="N102" s="485">
        <v>0</v>
      </c>
      <c r="O102" s="486"/>
      <c r="P102" s="487">
        <v>4</v>
      </c>
      <c r="Q102" s="484">
        <v>8</v>
      </c>
      <c r="R102" s="484">
        <v>0</v>
      </c>
      <c r="S102" s="484">
        <v>0</v>
      </c>
      <c r="T102" s="484">
        <v>0</v>
      </c>
      <c r="U102" s="484">
        <v>0</v>
      </c>
      <c r="V102" s="233">
        <v>0</v>
      </c>
      <c r="W102" s="234">
        <v>0</v>
      </c>
      <c r="X102" s="235">
        <v>0</v>
      </c>
      <c r="Y102" s="489"/>
      <c r="Z102" s="487">
        <v>0</v>
      </c>
      <c r="AA102" s="484">
        <v>0</v>
      </c>
      <c r="AB102" s="484">
        <v>0</v>
      </c>
      <c r="AC102" s="484">
        <v>0</v>
      </c>
      <c r="AD102" s="484">
        <v>0</v>
      </c>
      <c r="AE102" s="484">
        <v>0</v>
      </c>
      <c r="AF102" s="146">
        <v>0</v>
      </c>
      <c r="AG102" s="146">
        <v>0</v>
      </c>
      <c r="AH102" s="146">
        <v>0</v>
      </c>
      <c r="AI102" s="489"/>
      <c r="AJ102" s="487">
        <v>0</v>
      </c>
      <c r="AK102" s="484">
        <v>0</v>
      </c>
      <c r="AL102" s="484">
        <v>0</v>
      </c>
      <c r="AM102" s="484">
        <v>0</v>
      </c>
      <c r="AN102" s="484">
        <v>0</v>
      </c>
      <c r="AO102" s="484">
        <v>0</v>
      </c>
      <c r="AP102" s="146">
        <v>0</v>
      </c>
      <c r="AQ102" s="146">
        <v>0</v>
      </c>
      <c r="AR102" s="146">
        <v>0</v>
      </c>
      <c r="AS102" s="489"/>
      <c r="AT102" s="487">
        <v>0</v>
      </c>
      <c r="AU102" s="484">
        <v>0</v>
      </c>
      <c r="AV102" s="484">
        <v>0</v>
      </c>
      <c r="AW102" s="484">
        <v>0</v>
      </c>
      <c r="AX102" s="127">
        <v>0</v>
      </c>
      <c r="AY102" s="484">
        <v>0</v>
      </c>
      <c r="AZ102" s="146">
        <v>0</v>
      </c>
      <c r="BA102" s="146">
        <v>0</v>
      </c>
      <c r="BB102" s="146">
        <v>0</v>
      </c>
      <c r="BC102" s="489"/>
      <c r="BD102" s="487">
        <v>0</v>
      </c>
      <c r="BE102" s="484">
        <v>0</v>
      </c>
      <c r="BF102" s="484">
        <v>0</v>
      </c>
      <c r="BG102" s="484">
        <v>0</v>
      </c>
      <c r="BH102" s="484">
        <v>0</v>
      </c>
      <c r="BI102" s="484">
        <v>0</v>
      </c>
      <c r="BJ102" s="146">
        <v>0</v>
      </c>
      <c r="BK102" s="146">
        <v>0</v>
      </c>
      <c r="BL102" s="146">
        <v>0</v>
      </c>
      <c r="BM102" s="489"/>
      <c r="BN102" s="487">
        <v>0</v>
      </c>
      <c r="BO102" s="484">
        <v>0</v>
      </c>
      <c r="BP102" s="484">
        <v>0</v>
      </c>
      <c r="BQ102" s="484">
        <v>0</v>
      </c>
      <c r="BR102" s="146">
        <v>0</v>
      </c>
      <c r="BS102" s="146">
        <v>0</v>
      </c>
      <c r="BT102" s="146">
        <v>0</v>
      </c>
      <c r="BU102" s="146">
        <v>0</v>
      </c>
      <c r="BV102" s="146">
        <v>0</v>
      </c>
      <c r="BW102" s="490"/>
      <c r="BX102" s="487">
        <v>0</v>
      </c>
      <c r="BY102" s="484">
        <v>0</v>
      </c>
      <c r="BZ102" s="484">
        <v>0</v>
      </c>
      <c r="CA102" s="484">
        <v>0</v>
      </c>
      <c r="CB102" s="484">
        <v>0</v>
      </c>
      <c r="CC102" s="484">
        <v>0</v>
      </c>
      <c r="CD102" s="146">
        <v>0</v>
      </c>
      <c r="CE102" s="146">
        <v>0</v>
      </c>
      <c r="CF102" s="146">
        <v>0</v>
      </c>
      <c r="CG102" s="491"/>
      <c r="CH102" s="492">
        <f t="shared" si="69"/>
        <v>5</v>
      </c>
      <c r="CI102" s="493">
        <f t="shared" si="70"/>
        <v>9</v>
      </c>
      <c r="CJ102" s="493">
        <f t="shared" si="71"/>
        <v>0</v>
      </c>
      <c r="CK102" s="493">
        <f t="shared" si="72"/>
        <v>0</v>
      </c>
      <c r="CL102" s="493">
        <f t="shared" si="73"/>
        <v>0</v>
      </c>
      <c r="CM102" s="493">
        <f t="shared" si="74"/>
        <v>0</v>
      </c>
      <c r="CN102" s="493">
        <f t="shared" si="75"/>
        <v>0</v>
      </c>
      <c r="CO102" s="493">
        <f t="shared" si="76"/>
        <v>0</v>
      </c>
      <c r="CP102" s="493">
        <f t="shared" si="77"/>
        <v>0</v>
      </c>
      <c r="CQ102"/>
      <c r="CR102" s="255">
        <f t="shared" si="78"/>
        <v>0</v>
      </c>
      <c r="CS102" s="256">
        <f t="shared" si="79"/>
        <v>-9</v>
      </c>
    </row>
    <row r="103" spans="1:97" ht="15" customHeight="1" x14ac:dyDescent="0.25">
      <c r="A103" s="9"/>
      <c r="B103" s="495">
        <v>28</v>
      </c>
      <c r="C103" s="496" t="s">
        <v>609</v>
      </c>
      <c r="D103" s="496" t="s">
        <v>82</v>
      </c>
      <c r="E103" s="497" t="s">
        <v>500</v>
      </c>
      <c r="F103" s="498">
        <v>1</v>
      </c>
      <c r="G103" s="499">
        <v>1</v>
      </c>
      <c r="H103" s="499">
        <v>0</v>
      </c>
      <c r="I103" s="499">
        <v>0</v>
      </c>
      <c r="J103" s="499">
        <v>0</v>
      </c>
      <c r="K103" s="499">
        <v>0</v>
      </c>
      <c r="L103" s="500" t="s">
        <v>929</v>
      </c>
      <c r="M103" s="500" t="s">
        <v>929</v>
      </c>
      <c r="N103" s="500" t="s">
        <v>929</v>
      </c>
      <c r="O103" s="501"/>
      <c r="P103" s="502">
        <v>0</v>
      </c>
      <c r="Q103" s="499">
        <v>0</v>
      </c>
      <c r="R103" s="499">
        <v>0</v>
      </c>
      <c r="S103" s="503"/>
      <c r="T103" s="503"/>
      <c r="U103" s="503"/>
      <c r="V103" s="226"/>
      <c r="W103" s="226"/>
      <c r="X103" s="227"/>
      <c r="Y103" s="504"/>
      <c r="Z103" s="502">
        <v>0</v>
      </c>
      <c r="AA103" s="499">
        <v>0</v>
      </c>
      <c r="AB103" s="499">
        <v>0</v>
      </c>
      <c r="AC103" s="499">
        <v>0</v>
      </c>
      <c r="AD103" s="503"/>
      <c r="AE103" s="503"/>
      <c r="AF103" s="175"/>
      <c r="AG103" s="175"/>
      <c r="AH103" s="175"/>
      <c r="AI103" s="504"/>
      <c r="AJ103" s="502">
        <v>0</v>
      </c>
      <c r="AK103" s="499">
        <v>0</v>
      </c>
      <c r="AL103" s="499">
        <v>0</v>
      </c>
      <c r="AM103" s="499">
        <v>0</v>
      </c>
      <c r="AN103" s="499">
        <v>0</v>
      </c>
      <c r="AO103" s="499">
        <v>0</v>
      </c>
      <c r="AP103" s="175">
        <v>0</v>
      </c>
      <c r="AQ103" s="175">
        <v>0</v>
      </c>
      <c r="AR103" s="175">
        <v>0</v>
      </c>
      <c r="AS103" s="504"/>
      <c r="AT103" s="502">
        <v>0</v>
      </c>
      <c r="AU103" s="499">
        <v>0</v>
      </c>
      <c r="AV103" s="499">
        <v>0</v>
      </c>
      <c r="AW103" s="499">
        <v>0</v>
      </c>
      <c r="AX103" s="129"/>
      <c r="AY103" s="503"/>
      <c r="AZ103" s="175"/>
      <c r="BA103" s="175"/>
      <c r="BB103" s="175"/>
      <c r="BC103" s="504"/>
      <c r="BD103" s="502">
        <v>0</v>
      </c>
      <c r="BE103" s="499">
        <v>0</v>
      </c>
      <c r="BF103" s="499">
        <v>0</v>
      </c>
      <c r="BG103" s="499">
        <v>0</v>
      </c>
      <c r="BH103" s="499">
        <v>0</v>
      </c>
      <c r="BI103" s="499">
        <v>0</v>
      </c>
      <c r="BJ103" s="175">
        <v>0</v>
      </c>
      <c r="BK103" s="175">
        <v>0</v>
      </c>
      <c r="BL103" s="175">
        <v>0</v>
      </c>
      <c r="BM103" s="504"/>
      <c r="BN103" s="502">
        <v>0</v>
      </c>
      <c r="BO103" s="499">
        <v>0</v>
      </c>
      <c r="BP103" s="499">
        <v>0</v>
      </c>
      <c r="BQ103" s="499">
        <v>0</v>
      </c>
      <c r="BR103" s="175">
        <v>0</v>
      </c>
      <c r="BS103" s="175">
        <v>0</v>
      </c>
      <c r="BT103" s="175"/>
      <c r="BU103" s="175"/>
      <c r="BV103" s="175"/>
      <c r="BW103" s="505"/>
      <c r="BX103" s="502">
        <v>0</v>
      </c>
      <c r="BY103" s="499">
        <v>0</v>
      </c>
      <c r="BZ103" s="499">
        <v>0</v>
      </c>
      <c r="CA103" s="499">
        <v>0</v>
      </c>
      <c r="CB103" s="499">
        <v>0</v>
      </c>
      <c r="CC103" s="499">
        <v>0</v>
      </c>
      <c r="CD103" s="175">
        <v>0</v>
      </c>
      <c r="CE103" s="175">
        <v>0</v>
      </c>
      <c r="CF103" s="175">
        <v>0</v>
      </c>
      <c r="CG103" s="506"/>
      <c r="CH103" s="507">
        <f t="shared" si="69"/>
        <v>1</v>
      </c>
      <c r="CI103" s="508">
        <f t="shared" si="70"/>
        <v>1</v>
      </c>
      <c r="CJ103" s="508">
        <f t="shared" si="71"/>
        <v>0</v>
      </c>
      <c r="CK103" s="508">
        <f t="shared" si="72"/>
        <v>0</v>
      </c>
      <c r="CL103" s="508">
        <f t="shared" si="73"/>
        <v>0</v>
      </c>
      <c r="CM103" s="508">
        <f t="shared" si="74"/>
        <v>0</v>
      </c>
      <c r="CN103" s="508">
        <f t="shared" si="75"/>
        <v>0</v>
      </c>
      <c r="CO103" s="508">
        <f t="shared" si="76"/>
        <v>0</v>
      </c>
      <c r="CP103" s="508">
        <f t="shared" si="77"/>
        <v>0</v>
      </c>
      <c r="CQ103" s="249"/>
      <c r="CR103" s="264">
        <f t="shared" si="78"/>
        <v>0</v>
      </c>
      <c r="CS103" s="257">
        <f t="shared" si="79"/>
        <v>-1</v>
      </c>
    </row>
    <row r="104" spans="1:97" ht="15" customHeight="1" x14ac:dyDescent="0.25">
      <c r="A104" s="9"/>
      <c r="B104" s="495">
        <v>28</v>
      </c>
      <c r="C104" s="496" t="s">
        <v>609</v>
      </c>
      <c r="D104" s="496" t="s">
        <v>83</v>
      </c>
      <c r="E104" s="497" t="s">
        <v>501</v>
      </c>
      <c r="F104" s="498">
        <v>0</v>
      </c>
      <c r="G104" s="499">
        <v>0</v>
      </c>
      <c r="H104" s="499">
        <v>0</v>
      </c>
      <c r="I104" s="499">
        <v>0</v>
      </c>
      <c r="J104" s="499">
        <v>0</v>
      </c>
      <c r="K104" s="499">
        <v>0</v>
      </c>
      <c r="L104" s="500" t="s">
        <v>929</v>
      </c>
      <c r="M104" s="500" t="s">
        <v>929</v>
      </c>
      <c r="N104" s="500" t="s">
        <v>929</v>
      </c>
      <c r="O104" s="501"/>
      <c r="P104" s="502">
        <v>4</v>
      </c>
      <c r="Q104" s="499">
        <v>8</v>
      </c>
      <c r="R104" s="499">
        <v>0</v>
      </c>
      <c r="S104" s="503"/>
      <c r="T104" s="503"/>
      <c r="U104" s="503"/>
      <c r="V104" s="226"/>
      <c r="W104" s="226"/>
      <c r="X104" s="227"/>
      <c r="Y104" s="504"/>
      <c r="Z104" s="502">
        <v>0</v>
      </c>
      <c r="AA104" s="499">
        <v>0</v>
      </c>
      <c r="AB104" s="499">
        <v>0</v>
      </c>
      <c r="AC104" s="499">
        <v>0</v>
      </c>
      <c r="AD104" s="503"/>
      <c r="AE104" s="503"/>
      <c r="AF104" s="175"/>
      <c r="AG104" s="175"/>
      <c r="AH104" s="175"/>
      <c r="AI104" s="504"/>
      <c r="AJ104" s="502">
        <v>0</v>
      </c>
      <c r="AK104" s="499">
        <v>0</v>
      </c>
      <c r="AL104" s="499">
        <v>0</v>
      </c>
      <c r="AM104" s="499">
        <v>0</v>
      </c>
      <c r="AN104" s="499">
        <v>0</v>
      </c>
      <c r="AO104" s="499">
        <v>0</v>
      </c>
      <c r="AP104" s="175">
        <v>0</v>
      </c>
      <c r="AQ104" s="175">
        <v>0</v>
      </c>
      <c r="AR104" s="175">
        <v>0</v>
      </c>
      <c r="AS104" s="504"/>
      <c r="AT104" s="502">
        <v>0</v>
      </c>
      <c r="AU104" s="499">
        <v>0</v>
      </c>
      <c r="AV104" s="499">
        <v>0</v>
      </c>
      <c r="AW104" s="499">
        <v>0</v>
      </c>
      <c r="AX104" s="129"/>
      <c r="AY104" s="503"/>
      <c r="AZ104" s="175"/>
      <c r="BA104" s="175"/>
      <c r="BB104" s="175"/>
      <c r="BC104" s="504"/>
      <c r="BD104" s="502">
        <v>0</v>
      </c>
      <c r="BE104" s="499">
        <v>0</v>
      </c>
      <c r="BF104" s="499">
        <v>0</v>
      </c>
      <c r="BG104" s="499">
        <v>0</v>
      </c>
      <c r="BH104" s="499">
        <v>0</v>
      </c>
      <c r="BI104" s="499">
        <v>0</v>
      </c>
      <c r="BJ104" s="175">
        <v>0</v>
      </c>
      <c r="BK104" s="175">
        <v>0</v>
      </c>
      <c r="BL104" s="175">
        <v>0</v>
      </c>
      <c r="BM104" s="504"/>
      <c r="BN104" s="502">
        <v>0</v>
      </c>
      <c r="BO104" s="499">
        <v>0</v>
      </c>
      <c r="BP104" s="499">
        <v>0</v>
      </c>
      <c r="BQ104" s="499">
        <v>0</v>
      </c>
      <c r="BR104" s="175">
        <v>0</v>
      </c>
      <c r="BS104" s="175">
        <v>0</v>
      </c>
      <c r="BT104" s="175"/>
      <c r="BU104" s="175"/>
      <c r="BV104" s="175"/>
      <c r="BW104" s="505"/>
      <c r="BX104" s="502">
        <v>0</v>
      </c>
      <c r="BY104" s="499">
        <v>0</v>
      </c>
      <c r="BZ104" s="499">
        <v>0</v>
      </c>
      <c r="CA104" s="499">
        <v>0</v>
      </c>
      <c r="CB104" s="499">
        <v>0</v>
      </c>
      <c r="CC104" s="499">
        <v>0</v>
      </c>
      <c r="CD104" s="175">
        <v>0</v>
      </c>
      <c r="CE104" s="175">
        <v>0</v>
      </c>
      <c r="CF104" s="175">
        <v>0</v>
      </c>
      <c r="CG104" s="506"/>
      <c r="CH104" s="507">
        <f t="shared" si="69"/>
        <v>4</v>
      </c>
      <c r="CI104" s="508">
        <f t="shared" si="70"/>
        <v>8</v>
      </c>
      <c r="CJ104" s="508">
        <f t="shared" si="71"/>
        <v>0</v>
      </c>
      <c r="CK104" s="508">
        <f t="shared" si="72"/>
        <v>0</v>
      </c>
      <c r="CL104" s="508">
        <f t="shared" si="73"/>
        <v>0</v>
      </c>
      <c r="CM104" s="508">
        <f t="shared" si="74"/>
        <v>0</v>
      </c>
      <c r="CN104" s="508">
        <f t="shared" si="75"/>
        <v>0</v>
      </c>
      <c r="CO104" s="508">
        <f t="shared" si="76"/>
        <v>0</v>
      </c>
      <c r="CP104" s="508">
        <f t="shared" si="77"/>
        <v>0</v>
      </c>
      <c r="CQ104" s="249"/>
      <c r="CR104" s="264">
        <f t="shared" si="78"/>
        <v>0</v>
      </c>
      <c r="CS104" s="257">
        <f t="shared" si="79"/>
        <v>-8</v>
      </c>
    </row>
    <row r="105" spans="1:97" ht="15" customHeight="1" x14ac:dyDescent="0.25">
      <c r="A105" s="9"/>
      <c r="B105" s="480">
        <v>28</v>
      </c>
      <c r="C105" s="481" t="s">
        <v>609</v>
      </c>
      <c r="D105" s="481" t="s">
        <v>84</v>
      </c>
      <c r="E105" s="482" t="s">
        <v>502</v>
      </c>
      <c r="F105" s="483">
        <v>0</v>
      </c>
      <c r="G105" s="484">
        <v>0</v>
      </c>
      <c r="H105" s="484">
        <v>0</v>
      </c>
      <c r="I105" s="484">
        <v>0</v>
      </c>
      <c r="J105" s="484">
        <v>0</v>
      </c>
      <c r="K105" s="484">
        <v>0</v>
      </c>
      <c r="L105" s="485" t="s">
        <v>929</v>
      </c>
      <c r="M105" s="485" t="s">
        <v>929</v>
      </c>
      <c r="N105" s="485" t="s">
        <v>929</v>
      </c>
      <c r="O105" s="486"/>
      <c r="P105" s="487">
        <v>0</v>
      </c>
      <c r="Q105" s="484">
        <v>12</v>
      </c>
      <c r="R105" s="484">
        <v>5</v>
      </c>
      <c r="S105" s="484">
        <v>9</v>
      </c>
      <c r="T105" s="484">
        <v>9</v>
      </c>
      <c r="U105" s="484">
        <v>2</v>
      </c>
      <c r="V105" s="239">
        <v>9</v>
      </c>
      <c r="W105" s="243">
        <v>9</v>
      </c>
      <c r="X105" s="244">
        <v>9</v>
      </c>
      <c r="Y105" s="489"/>
      <c r="Z105" s="487">
        <v>0</v>
      </c>
      <c r="AA105" s="484">
        <v>0</v>
      </c>
      <c r="AB105" s="484">
        <v>0</v>
      </c>
      <c r="AC105" s="484">
        <v>0</v>
      </c>
      <c r="AD105" s="488"/>
      <c r="AE105" s="488"/>
      <c r="AF105" s="146"/>
      <c r="AG105" s="146"/>
      <c r="AH105" s="146"/>
      <c r="AI105" s="489"/>
      <c r="AJ105" s="487">
        <v>0</v>
      </c>
      <c r="AK105" s="484">
        <v>0</v>
      </c>
      <c r="AL105" s="484">
        <v>0</v>
      </c>
      <c r="AM105" s="484">
        <v>0</v>
      </c>
      <c r="AN105" s="484">
        <v>0</v>
      </c>
      <c r="AO105" s="484">
        <v>0</v>
      </c>
      <c r="AP105" s="146">
        <v>0</v>
      </c>
      <c r="AQ105" s="146">
        <v>0</v>
      </c>
      <c r="AR105" s="146">
        <v>0</v>
      </c>
      <c r="AS105" s="489"/>
      <c r="AT105" s="487">
        <v>0</v>
      </c>
      <c r="AU105" s="484">
        <v>0</v>
      </c>
      <c r="AV105" s="484">
        <v>0</v>
      </c>
      <c r="AW105" s="484">
        <v>0</v>
      </c>
      <c r="AX105" s="127"/>
      <c r="AY105" s="488"/>
      <c r="AZ105" s="146"/>
      <c r="BA105" s="146"/>
      <c r="BB105" s="146"/>
      <c r="BC105" s="489"/>
      <c r="BD105" s="487">
        <v>0</v>
      </c>
      <c r="BE105" s="484">
        <v>0</v>
      </c>
      <c r="BF105" s="484">
        <v>0</v>
      </c>
      <c r="BG105" s="484">
        <v>0</v>
      </c>
      <c r="BH105" s="484">
        <v>0</v>
      </c>
      <c r="BI105" s="484">
        <v>0</v>
      </c>
      <c r="BJ105" s="146">
        <v>0</v>
      </c>
      <c r="BK105" s="146">
        <v>0</v>
      </c>
      <c r="BL105" s="146">
        <v>0</v>
      </c>
      <c r="BM105" s="489"/>
      <c r="BN105" s="487">
        <v>0</v>
      </c>
      <c r="BO105" s="484">
        <v>0</v>
      </c>
      <c r="BP105" s="484">
        <v>0</v>
      </c>
      <c r="BQ105" s="484">
        <v>10</v>
      </c>
      <c r="BR105" s="146">
        <v>10</v>
      </c>
      <c r="BS105" s="146">
        <v>0</v>
      </c>
      <c r="BT105" s="146">
        <v>8</v>
      </c>
      <c r="BU105" s="146">
        <v>8</v>
      </c>
      <c r="BV105" s="146">
        <v>8</v>
      </c>
      <c r="BW105" s="490"/>
      <c r="BX105" s="487">
        <v>0</v>
      </c>
      <c r="BY105" s="484">
        <v>0</v>
      </c>
      <c r="BZ105" s="484">
        <v>0</v>
      </c>
      <c r="CA105" s="484">
        <v>0</v>
      </c>
      <c r="CB105" s="484">
        <v>0</v>
      </c>
      <c r="CC105" s="484">
        <v>0</v>
      </c>
      <c r="CD105" s="146">
        <v>0</v>
      </c>
      <c r="CE105" s="146">
        <v>0</v>
      </c>
      <c r="CF105" s="146">
        <v>0</v>
      </c>
      <c r="CG105" s="491"/>
      <c r="CH105" s="492">
        <f t="shared" si="69"/>
        <v>0</v>
      </c>
      <c r="CI105" s="493">
        <f t="shared" si="70"/>
        <v>12</v>
      </c>
      <c r="CJ105" s="493">
        <f t="shared" si="71"/>
        <v>5</v>
      </c>
      <c r="CK105" s="493">
        <f t="shared" si="72"/>
        <v>19</v>
      </c>
      <c r="CL105" s="493">
        <f t="shared" si="73"/>
        <v>19</v>
      </c>
      <c r="CM105" s="493">
        <f t="shared" si="74"/>
        <v>2</v>
      </c>
      <c r="CN105" s="493">
        <f t="shared" si="75"/>
        <v>17</v>
      </c>
      <c r="CO105" s="493">
        <f t="shared" si="76"/>
        <v>17</v>
      </c>
      <c r="CP105" s="493">
        <f t="shared" si="77"/>
        <v>17</v>
      </c>
      <c r="CQ105"/>
      <c r="CR105" s="255">
        <f t="shared" si="78"/>
        <v>-2</v>
      </c>
      <c r="CS105" s="256">
        <f t="shared" si="79"/>
        <v>5</v>
      </c>
    </row>
    <row r="106" spans="1:97" ht="15" customHeight="1" x14ac:dyDescent="0.25">
      <c r="B106" s="474">
        <v>29</v>
      </c>
      <c r="C106" s="475" t="s">
        <v>503</v>
      </c>
      <c r="D106" s="475" t="s">
        <v>609</v>
      </c>
      <c r="E106" s="476" t="s">
        <v>609</v>
      </c>
      <c r="F106" s="467">
        <f t="shared" ref="F106:K106" si="96">SUM(F107+F115+F116+F117+F118+F119+F120+F121+F122+F123+F124+F125+F126+F127+F128+F129)</f>
        <v>145</v>
      </c>
      <c r="G106" s="468">
        <f t="shared" si="96"/>
        <v>160</v>
      </c>
      <c r="H106" s="468">
        <f t="shared" si="96"/>
        <v>11</v>
      </c>
      <c r="I106" s="468">
        <f t="shared" si="96"/>
        <v>61</v>
      </c>
      <c r="J106" s="468">
        <f t="shared" si="96"/>
        <v>59</v>
      </c>
      <c r="K106" s="468">
        <f t="shared" si="96"/>
        <v>0</v>
      </c>
      <c r="L106" s="465">
        <v>55</v>
      </c>
      <c r="M106" s="465">
        <v>59</v>
      </c>
      <c r="N106" s="465">
        <v>59</v>
      </c>
      <c r="O106" s="477"/>
      <c r="P106" s="467">
        <f t="shared" ref="P106:U106" si="97">SUM(P107+P115+P116+P117+P118+P119+P120+P121+P122+P123+P124+P125+P126+P127+P128+P129)</f>
        <v>140</v>
      </c>
      <c r="Q106" s="468">
        <f t="shared" si="97"/>
        <v>208</v>
      </c>
      <c r="R106" s="468">
        <f t="shared" si="97"/>
        <v>47</v>
      </c>
      <c r="S106" s="468">
        <f t="shared" si="97"/>
        <v>117</v>
      </c>
      <c r="T106" s="468">
        <f t="shared" si="97"/>
        <v>174</v>
      </c>
      <c r="U106" s="468">
        <f t="shared" si="97"/>
        <v>12</v>
      </c>
      <c r="V106" s="223">
        <v>153</v>
      </c>
      <c r="W106" s="224">
        <v>152</v>
      </c>
      <c r="X106" s="225">
        <v>152</v>
      </c>
      <c r="Y106" s="469"/>
      <c r="Z106" s="467">
        <f t="shared" ref="Z106:AE106" si="98">SUM(Z107+Z115+Z116+Z117+Z118+Z119+Z120+Z121+Z122+Z123+Z124+Z125+Z126+Z127+Z128+Z129)</f>
        <v>157</v>
      </c>
      <c r="AA106" s="468">
        <f t="shared" si="98"/>
        <v>180</v>
      </c>
      <c r="AB106" s="468">
        <f t="shared" si="98"/>
        <v>13</v>
      </c>
      <c r="AC106" s="468">
        <f t="shared" si="98"/>
        <v>78</v>
      </c>
      <c r="AD106" s="468">
        <f t="shared" si="98"/>
        <v>94</v>
      </c>
      <c r="AE106" s="468">
        <f t="shared" si="98"/>
        <v>31</v>
      </c>
      <c r="AF106" s="147">
        <v>73</v>
      </c>
      <c r="AG106" s="147">
        <v>73</v>
      </c>
      <c r="AH106" s="147">
        <v>73</v>
      </c>
      <c r="AI106" s="469"/>
      <c r="AJ106" s="467">
        <f t="shared" ref="AJ106:AO106" si="99">SUM(AJ107+AJ115+AJ116+AJ117+AJ118+AJ119+AJ120+AJ121+AJ122+AJ123+AJ124+AJ125+AJ126+AJ127+AJ128+AJ129)</f>
        <v>197</v>
      </c>
      <c r="AK106" s="468">
        <f t="shared" si="99"/>
        <v>251</v>
      </c>
      <c r="AL106" s="468">
        <f t="shared" si="99"/>
        <v>57</v>
      </c>
      <c r="AM106" s="468">
        <f t="shared" si="99"/>
        <v>175</v>
      </c>
      <c r="AN106" s="468">
        <f t="shared" si="99"/>
        <v>242</v>
      </c>
      <c r="AO106" s="468">
        <f t="shared" si="99"/>
        <v>48</v>
      </c>
      <c r="AP106" s="147">
        <v>169</v>
      </c>
      <c r="AQ106" s="147">
        <v>169</v>
      </c>
      <c r="AR106" s="147">
        <v>169</v>
      </c>
      <c r="AS106" s="469"/>
      <c r="AT106" s="467">
        <f t="shared" ref="AT106:AY106" si="100">SUM(AT107+AT115+AT116+AT117+AT118+AT119+AT120+AT121+AT122+AT123+AT124+AT125+AT126+AT127+AT128+AT129)</f>
        <v>161</v>
      </c>
      <c r="AU106" s="468">
        <f t="shared" si="100"/>
        <v>215</v>
      </c>
      <c r="AV106" s="468">
        <f t="shared" si="100"/>
        <v>89</v>
      </c>
      <c r="AW106" s="468">
        <f t="shared" si="100"/>
        <v>118</v>
      </c>
      <c r="AX106" s="128">
        <v>97</v>
      </c>
      <c r="AY106" s="468">
        <f t="shared" si="100"/>
        <v>8</v>
      </c>
      <c r="AZ106" s="147">
        <v>87</v>
      </c>
      <c r="BA106" s="147">
        <v>87</v>
      </c>
      <c r="BB106" s="147">
        <v>87</v>
      </c>
      <c r="BC106" s="469"/>
      <c r="BD106" s="467">
        <f t="shared" ref="BD106:BI106" si="101">SUM(BD107+BD115+BD116+BD117+BD118+BD119+BD120+BD121+BD122+BD123+BD124+BD125+BD126+BD127+BD128+BD129)</f>
        <v>152</v>
      </c>
      <c r="BE106" s="468">
        <f t="shared" si="101"/>
        <v>177</v>
      </c>
      <c r="BF106" s="468">
        <f t="shared" si="101"/>
        <v>43</v>
      </c>
      <c r="BG106" s="468">
        <f t="shared" si="101"/>
        <v>143</v>
      </c>
      <c r="BH106" s="512">
        <f t="shared" si="101"/>
        <v>227</v>
      </c>
      <c r="BI106" s="512">
        <f t="shared" si="101"/>
        <v>32</v>
      </c>
      <c r="BJ106" s="147">
        <v>148</v>
      </c>
      <c r="BK106" s="147">
        <v>148</v>
      </c>
      <c r="BL106" s="147">
        <v>148</v>
      </c>
      <c r="BM106" s="469"/>
      <c r="BN106" s="467">
        <f t="shared" ref="BN106:BQ106" si="102">SUM(BN107+BN115+BN116+BN117+BN118+BN119+BN120+BN121+BN122+BN123+BN124+BN125+BN126+BN127+BN128+BN129)</f>
        <v>152</v>
      </c>
      <c r="BO106" s="468">
        <f t="shared" si="102"/>
        <v>221</v>
      </c>
      <c r="BP106" s="468">
        <f t="shared" si="102"/>
        <v>21</v>
      </c>
      <c r="BQ106" s="468">
        <f t="shared" si="102"/>
        <v>222</v>
      </c>
      <c r="BR106" s="147">
        <v>233</v>
      </c>
      <c r="BS106" s="147">
        <v>8</v>
      </c>
      <c r="BT106" s="147">
        <v>186</v>
      </c>
      <c r="BU106" s="147">
        <v>186</v>
      </c>
      <c r="BV106" s="147">
        <v>186</v>
      </c>
      <c r="BW106" s="470"/>
      <c r="BX106" s="467">
        <f t="shared" ref="BX106:CC106" si="103">SUM(BX107+BX115+BX116+BX117+BX118+BX119+BX120+BX121+BX122+BX123+BX124+BX125+BX126+BX127+BX128+BX129)</f>
        <v>111</v>
      </c>
      <c r="BY106" s="468">
        <f t="shared" si="103"/>
        <v>165</v>
      </c>
      <c r="BZ106" s="468">
        <f t="shared" si="103"/>
        <v>9</v>
      </c>
      <c r="CA106" s="468">
        <f t="shared" si="103"/>
        <v>149</v>
      </c>
      <c r="CB106" s="468">
        <f t="shared" si="103"/>
        <v>207</v>
      </c>
      <c r="CC106" s="468">
        <f t="shared" si="103"/>
        <v>39</v>
      </c>
      <c r="CD106" s="147">
        <v>123</v>
      </c>
      <c r="CE106" s="147">
        <v>127</v>
      </c>
      <c r="CF106" s="147">
        <v>127</v>
      </c>
      <c r="CG106" s="471"/>
      <c r="CH106" s="478">
        <f t="shared" si="69"/>
        <v>1215</v>
      </c>
      <c r="CI106" s="479">
        <f t="shared" si="70"/>
        <v>1577</v>
      </c>
      <c r="CJ106" s="479">
        <f t="shared" si="71"/>
        <v>290</v>
      </c>
      <c r="CK106" s="479">
        <f t="shared" si="72"/>
        <v>1063</v>
      </c>
      <c r="CL106" s="479">
        <f t="shared" si="73"/>
        <v>1333</v>
      </c>
      <c r="CM106" s="479">
        <f t="shared" si="74"/>
        <v>178</v>
      </c>
      <c r="CN106" s="479">
        <f t="shared" si="75"/>
        <v>994</v>
      </c>
      <c r="CO106" s="479">
        <f t="shared" si="76"/>
        <v>1001</v>
      </c>
      <c r="CP106" s="479">
        <f t="shared" si="77"/>
        <v>1001</v>
      </c>
      <c r="CR106" s="253">
        <f t="shared" si="78"/>
        <v>-62</v>
      </c>
      <c r="CS106" s="254">
        <f t="shared" si="79"/>
        <v>-576</v>
      </c>
    </row>
    <row r="107" spans="1:97" ht="15" customHeight="1" x14ac:dyDescent="0.25">
      <c r="A107" s="9"/>
      <c r="B107" s="480">
        <v>29</v>
      </c>
      <c r="C107" s="481" t="s">
        <v>609</v>
      </c>
      <c r="D107" s="481" t="s">
        <v>85</v>
      </c>
      <c r="E107" s="482" t="s">
        <v>504</v>
      </c>
      <c r="F107" s="483">
        <v>0</v>
      </c>
      <c r="G107" s="484">
        <v>5</v>
      </c>
      <c r="H107" s="484">
        <v>0</v>
      </c>
      <c r="I107" s="484">
        <v>0</v>
      </c>
      <c r="J107" s="484">
        <v>0</v>
      </c>
      <c r="K107" s="484">
        <v>0</v>
      </c>
      <c r="L107" s="485">
        <v>0</v>
      </c>
      <c r="M107" s="485">
        <v>0</v>
      </c>
      <c r="N107" s="485">
        <v>0</v>
      </c>
      <c r="O107" s="486"/>
      <c r="P107" s="487">
        <v>0</v>
      </c>
      <c r="Q107" s="484">
        <v>12</v>
      </c>
      <c r="R107" s="484">
        <v>0</v>
      </c>
      <c r="S107" s="484">
        <v>9</v>
      </c>
      <c r="T107" s="484">
        <v>7</v>
      </c>
      <c r="U107" s="484">
        <v>0</v>
      </c>
      <c r="V107" s="239">
        <v>7</v>
      </c>
      <c r="W107" s="243">
        <v>7</v>
      </c>
      <c r="X107" s="244">
        <v>7</v>
      </c>
      <c r="Y107" s="489"/>
      <c r="Z107" s="487">
        <v>11</v>
      </c>
      <c r="AA107" s="484">
        <v>16</v>
      </c>
      <c r="AB107" s="484">
        <v>0</v>
      </c>
      <c r="AC107" s="484">
        <v>0</v>
      </c>
      <c r="AD107" s="484">
        <v>8</v>
      </c>
      <c r="AE107" s="484">
        <v>0</v>
      </c>
      <c r="AF107" s="146">
        <v>0</v>
      </c>
      <c r="AG107" s="146">
        <v>0</v>
      </c>
      <c r="AH107" s="146">
        <v>0</v>
      </c>
      <c r="AI107" s="489"/>
      <c r="AJ107" s="487">
        <v>13</v>
      </c>
      <c r="AK107" s="484">
        <v>15</v>
      </c>
      <c r="AL107" s="484">
        <v>0</v>
      </c>
      <c r="AM107" s="484">
        <v>6</v>
      </c>
      <c r="AN107" s="484">
        <v>10</v>
      </c>
      <c r="AO107" s="484">
        <v>8</v>
      </c>
      <c r="AP107" s="146">
        <v>8</v>
      </c>
      <c r="AQ107" s="146">
        <v>8</v>
      </c>
      <c r="AR107" s="146">
        <v>8</v>
      </c>
      <c r="AS107" s="489"/>
      <c r="AT107" s="487">
        <v>0</v>
      </c>
      <c r="AU107" s="484">
        <v>17</v>
      </c>
      <c r="AV107" s="484">
        <v>0</v>
      </c>
      <c r="AW107" s="484">
        <v>20</v>
      </c>
      <c r="AX107" s="127">
        <v>15</v>
      </c>
      <c r="AY107" s="484">
        <v>0</v>
      </c>
      <c r="AZ107" s="146">
        <v>14</v>
      </c>
      <c r="BA107" s="146">
        <v>14</v>
      </c>
      <c r="BB107" s="146">
        <v>14</v>
      </c>
      <c r="BC107" s="489"/>
      <c r="BD107" s="487">
        <v>0</v>
      </c>
      <c r="BE107" s="484">
        <v>5</v>
      </c>
      <c r="BF107" s="484">
        <v>0</v>
      </c>
      <c r="BG107" s="484">
        <v>0</v>
      </c>
      <c r="BH107" s="484">
        <v>0</v>
      </c>
      <c r="BI107" s="484">
        <v>0</v>
      </c>
      <c r="BJ107" s="146">
        <v>0</v>
      </c>
      <c r="BK107" s="146">
        <v>0</v>
      </c>
      <c r="BL107" s="146">
        <v>0</v>
      </c>
      <c r="BM107" s="489"/>
      <c r="BN107" s="487">
        <v>0</v>
      </c>
      <c r="BO107" s="484">
        <v>5</v>
      </c>
      <c r="BP107" s="484">
        <v>0</v>
      </c>
      <c r="BQ107" s="484">
        <v>0</v>
      </c>
      <c r="BR107" s="146">
        <v>0</v>
      </c>
      <c r="BS107" s="146">
        <v>0</v>
      </c>
      <c r="BT107" s="146">
        <v>0</v>
      </c>
      <c r="BU107" s="146">
        <v>0</v>
      </c>
      <c r="BV107" s="146">
        <v>0</v>
      </c>
      <c r="BW107" s="490"/>
      <c r="BX107" s="487">
        <v>8</v>
      </c>
      <c r="BY107" s="484">
        <v>23</v>
      </c>
      <c r="BZ107" s="484">
        <v>0</v>
      </c>
      <c r="CA107" s="484">
        <v>23</v>
      </c>
      <c r="CB107" s="484">
        <v>18</v>
      </c>
      <c r="CC107" s="484">
        <v>0</v>
      </c>
      <c r="CD107" s="146">
        <v>0</v>
      </c>
      <c r="CE107" s="146">
        <v>0</v>
      </c>
      <c r="CF107" s="146">
        <v>0</v>
      </c>
      <c r="CG107" s="491"/>
      <c r="CH107" s="492">
        <f t="shared" si="69"/>
        <v>32</v>
      </c>
      <c r="CI107" s="493">
        <f t="shared" si="70"/>
        <v>98</v>
      </c>
      <c r="CJ107" s="493">
        <f t="shared" si="71"/>
        <v>0</v>
      </c>
      <c r="CK107" s="493">
        <f t="shared" si="72"/>
        <v>58</v>
      </c>
      <c r="CL107" s="493">
        <f t="shared" si="73"/>
        <v>58</v>
      </c>
      <c r="CM107" s="493">
        <f t="shared" si="74"/>
        <v>8</v>
      </c>
      <c r="CN107" s="493">
        <f t="shared" si="75"/>
        <v>29</v>
      </c>
      <c r="CO107" s="493">
        <f t="shared" si="76"/>
        <v>29</v>
      </c>
      <c r="CP107" s="493">
        <f t="shared" si="77"/>
        <v>29</v>
      </c>
      <c r="CQ107"/>
      <c r="CR107" s="255">
        <f t="shared" si="78"/>
        <v>-29</v>
      </c>
      <c r="CS107" s="256">
        <f t="shared" si="79"/>
        <v>-69</v>
      </c>
    </row>
    <row r="108" spans="1:97" ht="15" customHeight="1" x14ac:dyDescent="0.25">
      <c r="A108" s="9"/>
      <c r="B108" s="495">
        <v>29</v>
      </c>
      <c r="C108" s="496" t="s">
        <v>609</v>
      </c>
      <c r="D108" s="496" t="s">
        <v>86</v>
      </c>
      <c r="E108" s="497" t="s">
        <v>505</v>
      </c>
      <c r="F108" s="498">
        <v>0</v>
      </c>
      <c r="G108" s="499">
        <v>0</v>
      </c>
      <c r="H108" s="499">
        <v>0</v>
      </c>
      <c r="I108" s="499">
        <v>0</v>
      </c>
      <c r="J108" s="499">
        <v>0</v>
      </c>
      <c r="K108" s="499">
        <v>0</v>
      </c>
      <c r="L108" s="500" t="s">
        <v>929</v>
      </c>
      <c r="M108" s="500" t="s">
        <v>929</v>
      </c>
      <c r="N108" s="500" t="s">
        <v>929</v>
      </c>
      <c r="O108" s="501"/>
      <c r="P108" s="502">
        <v>0</v>
      </c>
      <c r="Q108" s="499">
        <v>0</v>
      </c>
      <c r="R108" s="499">
        <v>0</v>
      </c>
      <c r="S108" s="499">
        <v>0</v>
      </c>
      <c r="T108" s="503"/>
      <c r="U108" s="503"/>
      <c r="V108" s="228"/>
      <c r="W108" s="228"/>
      <c r="X108" s="229"/>
      <c r="Y108" s="504"/>
      <c r="Z108" s="502">
        <v>0</v>
      </c>
      <c r="AA108" s="499">
        <v>0</v>
      </c>
      <c r="AB108" s="499">
        <v>0</v>
      </c>
      <c r="AC108" s="499">
        <v>0</v>
      </c>
      <c r="AD108" s="503"/>
      <c r="AE108" s="503"/>
      <c r="AF108" s="175"/>
      <c r="AG108" s="175"/>
      <c r="AH108" s="175"/>
      <c r="AI108" s="504"/>
      <c r="AJ108" s="502">
        <v>0</v>
      </c>
      <c r="AK108" s="499">
        <v>0</v>
      </c>
      <c r="AL108" s="499">
        <v>0</v>
      </c>
      <c r="AM108" s="499">
        <v>0</v>
      </c>
      <c r="AN108" s="499">
        <v>0</v>
      </c>
      <c r="AO108" s="499">
        <v>0</v>
      </c>
      <c r="AP108" s="175">
        <v>0</v>
      </c>
      <c r="AQ108" s="175">
        <v>0</v>
      </c>
      <c r="AR108" s="175">
        <v>0</v>
      </c>
      <c r="AS108" s="504"/>
      <c r="AT108" s="502">
        <v>0</v>
      </c>
      <c r="AU108" s="499">
        <v>0</v>
      </c>
      <c r="AV108" s="499">
        <v>0</v>
      </c>
      <c r="AW108" s="499">
        <v>0</v>
      </c>
      <c r="AX108" s="129"/>
      <c r="AY108" s="503"/>
      <c r="AZ108" s="175"/>
      <c r="BA108" s="175"/>
      <c r="BB108" s="175"/>
      <c r="BC108" s="504"/>
      <c r="BD108" s="502">
        <v>0</v>
      </c>
      <c r="BE108" s="499">
        <v>0</v>
      </c>
      <c r="BF108" s="499">
        <v>0</v>
      </c>
      <c r="BG108" s="499">
        <v>0</v>
      </c>
      <c r="BH108" s="499">
        <v>0</v>
      </c>
      <c r="BI108" s="499">
        <v>0</v>
      </c>
      <c r="BJ108" s="175">
        <v>0</v>
      </c>
      <c r="BK108" s="175">
        <v>0</v>
      </c>
      <c r="BL108" s="175">
        <v>0</v>
      </c>
      <c r="BM108" s="504"/>
      <c r="BN108" s="502">
        <v>0</v>
      </c>
      <c r="BO108" s="499">
        <v>0</v>
      </c>
      <c r="BP108" s="499">
        <v>0</v>
      </c>
      <c r="BQ108" s="499">
        <v>0</v>
      </c>
      <c r="BR108" s="175">
        <v>0</v>
      </c>
      <c r="BS108" s="175">
        <v>0</v>
      </c>
      <c r="BT108" s="175"/>
      <c r="BU108" s="175"/>
      <c r="BV108" s="175"/>
      <c r="BW108" s="505"/>
      <c r="BX108" s="502">
        <v>0</v>
      </c>
      <c r="BY108" s="499">
        <v>0</v>
      </c>
      <c r="BZ108" s="499">
        <v>0</v>
      </c>
      <c r="CA108" s="499">
        <v>0</v>
      </c>
      <c r="CB108" s="499">
        <v>0</v>
      </c>
      <c r="CC108" s="499">
        <v>0</v>
      </c>
      <c r="CD108" s="175">
        <v>0</v>
      </c>
      <c r="CE108" s="175">
        <v>0</v>
      </c>
      <c r="CF108" s="175">
        <v>0</v>
      </c>
      <c r="CG108" s="506"/>
      <c r="CH108" s="507">
        <f t="shared" si="69"/>
        <v>0</v>
      </c>
      <c r="CI108" s="508">
        <f t="shared" si="70"/>
        <v>0</v>
      </c>
      <c r="CJ108" s="508">
        <f t="shared" si="71"/>
        <v>0</v>
      </c>
      <c r="CK108" s="508">
        <f t="shared" si="72"/>
        <v>0</v>
      </c>
      <c r="CL108" s="508">
        <f t="shared" si="73"/>
        <v>0</v>
      </c>
      <c r="CM108" s="508">
        <f t="shared" si="74"/>
        <v>0</v>
      </c>
      <c r="CN108" s="508">
        <f t="shared" si="75"/>
        <v>0</v>
      </c>
      <c r="CO108" s="508">
        <f t="shared" si="76"/>
        <v>0</v>
      </c>
      <c r="CP108" s="508">
        <f t="shared" si="77"/>
        <v>0</v>
      </c>
      <c r="CQ108" s="249"/>
      <c r="CR108" s="264">
        <f t="shared" si="78"/>
        <v>0</v>
      </c>
      <c r="CS108" s="257">
        <f t="shared" si="79"/>
        <v>0</v>
      </c>
    </row>
    <row r="109" spans="1:97" ht="15" customHeight="1" x14ac:dyDescent="0.25">
      <c r="A109" s="9"/>
      <c r="B109" s="495">
        <v>29</v>
      </c>
      <c r="C109" s="496" t="s">
        <v>609</v>
      </c>
      <c r="D109" s="496" t="s">
        <v>87</v>
      </c>
      <c r="E109" s="497" t="s">
        <v>506</v>
      </c>
      <c r="F109" s="498">
        <v>0</v>
      </c>
      <c r="G109" s="499">
        <v>0</v>
      </c>
      <c r="H109" s="499">
        <v>0</v>
      </c>
      <c r="I109" s="499">
        <v>0</v>
      </c>
      <c r="J109" s="499">
        <v>0</v>
      </c>
      <c r="K109" s="499">
        <v>0</v>
      </c>
      <c r="L109" s="500" t="s">
        <v>929</v>
      </c>
      <c r="M109" s="500" t="s">
        <v>929</v>
      </c>
      <c r="N109" s="500" t="s">
        <v>929</v>
      </c>
      <c r="O109" s="501"/>
      <c r="P109" s="502">
        <v>0</v>
      </c>
      <c r="Q109" s="499">
        <v>0</v>
      </c>
      <c r="R109" s="499">
        <v>0</v>
      </c>
      <c r="S109" s="499">
        <v>0</v>
      </c>
      <c r="T109" s="503"/>
      <c r="U109" s="503"/>
      <c r="V109" s="228"/>
      <c r="W109" s="228"/>
      <c r="X109" s="229"/>
      <c r="Y109" s="504"/>
      <c r="Z109" s="502">
        <v>1</v>
      </c>
      <c r="AA109" s="499">
        <v>1</v>
      </c>
      <c r="AB109" s="499">
        <v>0</v>
      </c>
      <c r="AC109" s="499">
        <v>0</v>
      </c>
      <c r="AD109" s="503"/>
      <c r="AE109" s="503"/>
      <c r="AF109" s="175"/>
      <c r="AG109" s="175"/>
      <c r="AH109" s="175"/>
      <c r="AI109" s="504"/>
      <c r="AJ109" s="502">
        <v>2</v>
      </c>
      <c r="AK109" s="499">
        <v>2</v>
      </c>
      <c r="AL109" s="499">
        <v>0</v>
      </c>
      <c r="AM109" s="499">
        <v>0</v>
      </c>
      <c r="AN109" s="499">
        <v>0</v>
      </c>
      <c r="AO109" s="499">
        <v>0</v>
      </c>
      <c r="AP109" s="175">
        <v>0</v>
      </c>
      <c r="AQ109" s="175">
        <v>0</v>
      </c>
      <c r="AR109" s="175">
        <v>0</v>
      </c>
      <c r="AS109" s="504"/>
      <c r="AT109" s="502">
        <v>0</v>
      </c>
      <c r="AU109" s="499">
        <v>2</v>
      </c>
      <c r="AV109" s="499">
        <v>0</v>
      </c>
      <c r="AW109" s="499">
        <v>0</v>
      </c>
      <c r="AX109" s="129"/>
      <c r="AY109" s="503"/>
      <c r="AZ109" s="175"/>
      <c r="BA109" s="175"/>
      <c r="BB109" s="175"/>
      <c r="BC109" s="504"/>
      <c r="BD109" s="502">
        <v>0</v>
      </c>
      <c r="BE109" s="499">
        <v>0</v>
      </c>
      <c r="BF109" s="499">
        <v>0</v>
      </c>
      <c r="BG109" s="499">
        <v>0</v>
      </c>
      <c r="BH109" s="499">
        <v>0</v>
      </c>
      <c r="BI109" s="499">
        <v>0</v>
      </c>
      <c r="BJ109" s="175">
        <v>0</v>
      </c>
      <c r="BK109" s="175">
        <v>0</v>
      </c>
      <c r="BL109" s="175">
        <v>0</v>
      </c>
      <c r="BM109" s="504"/>
      <c r="BN109" s="502">
        <v>0</v>
      </c>
      <c r="BO109" s="499">
        <v>0</v>
      </c>
      <c r="BP109" s="499">
        <v>0</v>
      </c>
      <c r="BQ109" s="499">
        <v>0</v>
      </c>
      <c r="BR109" s="175">
        <v>0</v>
      </c>
      <c r="BS109" s="175">
        <v>0</v>
      </c>
      <c r="BT109" s="175"/>
      <c r="BU109" s="175"/>
      <c r="BV109" s="175"/>
      <c r="BW109" s="505"/>
      <c r="BX109" s="502">
        <v>0</v>
      </c>
      <c r="BY109" s="499">
        <v>0</v>
      </c>
      <c r="BZ109" s="499">
        <v>0</v>
      </c>
      <c r="CA109" s="499">
        <v>0</v>
      </c>
      <c r="CB109" s="499">
        <v>0</v>
      </c>
      <c r="CC109" s="499">
        <v>0</v>
      </c>
      <c r="CD109" s="175">
        <v>0</v>
      </c>
      <c r="CE109" s="175">
        <v>0</v>
      </c>
      <c r="CF109" s="175">
        <v>0</v>
      </c>
      <c r="CG109" s="506"/>
      <c r="CH109" s="507">
        <f t="shared" si="69"/>
        <v>3</v>
      </c>
      <c r="CI109" s="508">
        <f t="shared" si="70"/>
        <v>5</v>
      </c>
      <c r="CJ109" s="508">
        <f t="shared" si="71"/>
        <v>0</v>
      </c>
      <c r="CK109" s="508">
        <f t="shared" si="72"/>
        <v>0</v>
      </c>
      <c r="CL109" s="508">
        <f t="shared" si="73"/>
        <v>0</v>
      </c>
      <c r="CM109" s="508">
        <f t="shared" si="74"/>
        <v>0</v>
      </c>
      <c r="CN109" s="508">
        <f t="shared" si="75"/>
        <v>0</v>
      </c>
      <c r="CO109" s="508">
        <f t="shared" si="76"/>
        <v>0</v>
      </c>
      <c r="CP109" s="508">
        <f t="shared" si="77"/>
        <v>0</v>
      </c>
      <c r="CQ109" s="249"/>
      <c r="CR109" s="264">
        <f t="shared" si="78"/>
        <v>0</v>
      </c>
      <c r="CS109" s="257">
        <f t="shared" si="79"/>
        <v>-5</v>
      </c>
    </row>
    <row r="110" spans="1:97" ht="15" customHeight="1" x14ac:dyDescent="0.25">
      <c r="A110" s="9"/>
      <c r="B110" s="495">
        <v>29</v>
      </c>
      <c r="C110" s="496" t="s">
        <v>609</v>
      </c>
      <c r="D110" s="496" t="s">
        <v>88</v>
      </c>
      <c r="E110" s="497" t="s">
        <v>507</v>
      </c>
      <c r="F110" s="498">
        <v>0</v>
      </c>
      <c r="G110" s="499">
        <v>0</v>
      </c>
      <c r="H110" s="499">
        <v>0</v>
      </c>
      <c r="I110" s="499">
        <v>0</v>
      </c>
      <c r="J110" s="499">
        <v>0</v>
      </c>
      <c r="K110" s="499">
        <v>0</v>
      </c>
      <c r="L110" s="500" t="s">
        <v>929</v>
      </c>
      <c r="M110" s="500" t="s">
        <v>929</v>
      </c>
      <c r="N110" s="500" t="s">
        <v>929</v>
      </c>
      <c r="O110" s="501"/>
      <c r="P110" s="502">
        <v>0</v>
      </c>
      <c r="Q110" s="499">
        <v>0</v>
      </c>
      <c r="R110" s="499">
        <v>0</v>
      </c>
      <c r="S110" s="499">
        <v>0</v>
      </c>
      <c r="T110" s="503"/>
      <c r="U110" s="503"/>
      <c r="V110" s="226"/>
      <c r="W110" s="226"/>
      <c r="X110" s="227"/>
      <c r="Y110" s="504"/>
      <c r="Z110" s="502">
        <v>0</v>
      </c>
      <c r="AA110" s="499">
        <v>0</v>
      </c>
      <c r="AB110" s="499">
        <v>0</v>
      </c>
      <c r="AC110" s="499">
        <v>0</v>
      </c>
      <c r="AD110" s="503"/>
      <c r="AE110" s="503"/>
      <c r="AF110" s="175"/>
      <c r="AG110" s="175"/>
      <c r="AH110" s="175"/>
      <c r="AI110" s="504"/>
      <c r="AJ110" s="502">
        <v>0</v>
      </c>
      <c r="AK110" s="499">
        <v>0</v>
      </c>
      <c r="AL110" s="499">
        <v>0</v>
      </c>
      <c r="AM110" s="499">
        <v>0</v>
      </c>
      <c r="AN110" s="499">
        <v>0</v>
      </c>
      <c r="AO110" s="499">
        <v>0</v>
      </c>
      <c r="AP110" s="175">
        <v>0</v>
      </c>
      <c r="AQ110" s="175">
        <v>0</v>
      </c>
      <c r="AR110" s="175">
        <v>0</v>
      </c>
      <c r="AS110" s="504"/>
      <c r="AT110" s="502">
        <v>0</v>
      </c>
      <c r="AU110" s="499">
        <v>0</v>
      </c>
      <c r="AV110" s="499">
        <v>0</v>
      </c>
      <c r="AW110" s="499">
        <v>0</v>
      </c>
      <c r="AX110" s="129"/>
      <c r="AY110" s="503"/>
      <c r="AZ110" s="175"/>
      <c r="BA110" s="175"/>
      <c r="BB110" s="175"/>
      <c r="BC110" s="504"/>
      <c r="BD110" s="502">
        <v>0</v>
      </c>
      <c r="BE110" s="499">
        <v>0</v>
      </c>
      <c r="BF110" s="499">
        <v>0</v>
      </c>
      <c r="BG110" s="499">
        <v>0</v>
      </c>
      <c r="BH110" s="499">
        <v>0</v>
      </c>
      <c r="BI110" s="499">
        <v>0</v>
      </c>
      <c r="BJ110" s="175">
        <v>0</v>
      </c>
      <c r="BK110" s="175">
        <v>0</v>
      </c>
      <c r="BL110" s="175">
        <v>0</v>
      </c>
      <c r="BM110" s="504"/>
      <c r="BN110" s="502">
        <v>0</v>
      </c>
      <c r="BO110" s="499">
        <v>0</v>
      </c>
      <c r="BP110" s="499">
        <v>0</v>
      </c>
      <c r="BQ110" s="499">
        <v>0</v>
      </c>
      <c r="BR110" s="175">
        <v>0</v>
      </c>
      <c r="BS110" s="175">
        <v>0</v>
      </c>
      <c r="BT110" s="175"/>
      <c r="BU110" s="175"/>
      <c r="BV110" s="175"/>
      <c r="BW110" s="505"/>
      <c r="BX110" s="502">
        <v>0</v>
      </c>
      <c r="BY110" s="499">
        <v>0</v>
      </c>
      <c r="BZ110" s="499">
        <v>0</v>
      </c>
      <c r="CA110" s="499">
        <v>0</v>
      </c>
      <c r="CB110" s="499">
        <v>0</v>
      </c>
      <c r="CC110" s="499">
        <v>0</v>
      </c>
      <c r="CD110" s="175">
        <v>0</v>
      </c>
      <c r="CE110" s="175">
        <v>0</v>
      </c>
      <c r="CF110" s="175">
        <v>0</v>
      </c>
      <c r="CG110" s="506"/>
      <c r="CH110" s="507">
        <f t="shared" si="69"/>
        <v>0</v>
      </c>
      <c r="CI110" s="508">
        <f t="shared" si="70"/>
        <v>0</v>
      </c>
      <c r="CJ110" s="508">
        <f t="shared" si="71"/>
        <v>0</v>
      </c>
      <c r="CK110" s="508">
        <f t="shared" si="72"/>
        <v>0</v>
      </c>
      <c r="CL110" s="508">
        <f t="shared" si="73"/>
        <v>0</v>
      </c>
      <c r="CM110" s="508">
        <f t="shared" si="74"/>
        <v>0</v>
      </c>
      <c r="CN110" s="508">
        <f t="shared" si="75"/>
        <v>0</v>
      </c>
      <c r="CO110" s="508">
        <f t="shared" si="76"/>
        <v>0</v>
      </c>
      <c r="CP110" s="508">
        <f t="shared" si="77"/>
        <v>0</v>
      </c>
      <c r="CQ110" s="249"/>
      <c r="CR110" s="264">
        <f t="shared" si="78"/>
        <v>0</v>
      </c>
      <c r="CS110" s="257">
        <f t="shared" si="79"/>
        <v>0</v>
      </c>
    </row>
    <row r="111" spans="1:97" ht="15" customHeight="1" x14ac:dyDescent="0.25">
      <c r="A111" s="9"/>
      <c r="B111" s="495">
        <v>29</v>
      </c>
      <c r="C111" s="496" t="s">
        <v>609</v>
      </c>
      <c r="D111" s="496" t="s">
        <v>89</v>
      </c>
      <c r="E111" s="497" t="s">
        <v>849</v>
      </c>
      <c r="F111" s="498">
        <v>0</v>
      </c>
      <c r="G111" s="499">
        <v>5</v>
      </c>
      <c r="H111" s="499">
        <v>0</v>
      </c>
      <c r="I111" s="499">
        <v>0</v>
      </c>
      <c r="J111" s="499">
        <v>0</v>
      </c>
      <c r="K111" s="499">
        <v>0</v>
      </c>
      <c r="L111" s="500" t="s">
        <v>929</v>
      </c>
      <c r="M111" s="500" t="s">
        <v>929</v>
      </c>
      <c r="N111" s="500" t="s">
        <v>929</v>
      </c>
      <c r="O111" s="501"/>
      <c r="P111" s="502">
        <v>0</v>
      </c>
      <c r="Q111" s="499">
        <v>5</v>
      </c>
      <c r="R111" s="499">
        <v>0</v>
      </c>
      <c r="S111" s="499">
        <v>0</v>
      </c>
      <c r="T111" s="503"/>
      <c r="U111" s="503"/>
      <c r="V111" s="226"/>
      <c r="W111" s="226"/>
      <c r="X111" s="227"/>
      <c r="Y111" s="504"/>
      <c r="Z111" s="502">
        <v>4</v>
      </c>
      <c r="AA111" s="499">
        <v>9</v>
      </c>
      <c r="AB111" s="499">
        <v>0</v>
      </c>
      <c r="AC111" s="499">
        <v>0</v>
      </c>
      <c r="AD111" s="503"/>
      <c r="AE111" s="503"/>
      <c r="AF111" s="175"/>
      <c r="AG111" s="175"/>
      <c r="AH111" s="175"/>
      <c r="AI111" s="504"/>
      <c r="AJ111" s="502">
        <v>3</v>
      </c>
      <c r="AK111" s="499">
        <v>6</v>
      </c>
      <c r="AL111" s="499">
        <v>0</v>
      </c>
      <c r="AM111" s="499">
        <v>6</v>
      </c>
      <c r="AN111" s="499">
        <v>10</v>
      </c>
      <c r="AO111" s="499">
        <v>8</v>
      </c>
      <c r="AP111" s="521">
        <v>8</v>
      </c>
      <c r="AQ111" s="521">
        <v>8</v>
      </c>
      <c r="AR111" s="521">
        <v>8</v>
      </c>
      <c r="AS111" s="504"/>
      <c r="AT111" s="502">
        <v>0</v>
      </c>
      <c r="AU111" s="499">
        <v>10</v>
      </c>
      <c r="AV111" s="499">
        <v>0</v>
      </c>
      <c r="AW111" s="499">
        <v>10</v>
      </c>
      <c r="AX111" s="129">
        <v>0</v>
      </c>
      <c r="AY111" s="499">
        <v>0</v>
      </c>
      <c r="AZ111" s="175">
        <v>0</v>
      </c>
      <c r="BA111" s="175">
        <v>0</v>
      </c>
      <c r="BB111" s="175">
        <v>0</v>
      </c>
      <c r="BC111" s="504"/>
      <c r="BD111" s="502">
        <v>0</v>
      </c>
      <c r="BE111" s="499">
        <v>5</v>
      </c>
      <c r="BF111" s="499">
        <v>0</v>
      </c>
      <c r="BG111" s="499">
        <v>0</v>
      </c>
      <c r="BH111" s="499">
        <v>0</v>
      </c>
      <c r="BI111" s="499">
        <v>0</v>
      </c>
      <c r="BJ111" s="175">
        <v>0</v>
      </c>
      <c r="BK111" s="175">
        <v>0</v>
      </c>
      <c r="BL111" s="175">
        <v>0</v>
      </c>
      <c r="BM111" s="504"/>
      <c r="BN111" s="502">
        <v>0</v>
      </c>
      <c r="BO111" s="499">
        <v>5</v>
      </c>
      <c r="BP111" s="499">
        <v>0</v>
      </c>
      <c r="BQ111" s="499">
        <v>0</v>
      </c>
      <c r="BR111" s="175">
        <v>0</v>
      </c>
      <c r="BS111" s="175">
        <v>0</v>
      </c>
      <c r="BT111" s="175"/>
      <c r="BU111" s="175"/>
      <c r="BV111" s="175"/>
      <c r="BW111" s="505"/>
      <c r="BX111" s="502">
        <v>0</v>
      </c>
      <c r="BY111" s="499">
        <v>15</v>
      </c>
      <c r="BZ111" s="499">
        <v>0</v>
      </c>
      <c r="CA111" s="499">
        <v>15</v>
      </c>
      <c r="CB111" s="499">
        <v>0</v>
      </c>
      <c r="CC111" s="499">
        <v>0</v>
      </c>
      <c r="CD111" s="175">
        <v>0</v>
      </c>
      <c r="CE111" s="175">
        <v>0</v>
      </c>
      <c r="CF111" s="175">
        <v>0</v>
      </c>
      <c r="CG111" s="506"/>
      <c r="CH111" s="507">
        <f t="shared" si="69"/>
        <v>7</v>
      </c>
      <c r="CI111" s="508">
        <f t="shared" si="70"/>
        <v>60</v>
      </c>
      <c r="CJ111" s="508">
        <f t="shared" si="71"/>
        <v>0</v>
      </c>
      <c r="CK111" s="508">
        <f t="shared" si="72"/>
        <v>31</v>
      </c>
      <c r="CL111" s="508">
        <f t="shared" si="73"/>
        <v>10</v>
      </c>
      <c r="CM111" s="508">
        <f t="shared" si="74"/>
        <v>8</v>
      </c>
      <c r="CN111" s="508">
        <f t="shared" si="75"/>
        <v>8</v>
      </c>
      <c r="CO111" s="508">
        <f t="shared" si="76"/>
        <v>8</v>
      </c>
      <c r="CP111" s="508">
        <f t="shared" si="77"/>
        <v>8</v>
      </c>
      <c r="CQ111" s="249"/>
      <c r="CR111" s="264">
        <f t="shared" si="78"/>
        <v>-23</v>
      </c>
      <c r="CS111" s="257">
        <f t="shared" si="79"/>
        <v>-52</v>
      </c>
    </row>
    <row r="112" spans="1:97" ht="15" customHeight="1" x14ac:dyDescent="0.25">
      <c r="A112" s="9"/>
      <c r="B112" s="495">
        <v>29</v>
      </c>
      <c r="C112" s="496" t="s">
        <v>609</v>
      </c>
      <c r="D112" s="496" t="s">
        <v>90</v>
      </c>
      <c r="E112" s="497" t="s">
        <v>508</v>
      </c>
      <c r="F112" s="498">
        <v>0</v>
      </c>
      <c r="G112" s="499">
        <v>0</v>
      </c>
      <c r="H112" s="499">
        <v>0</v>
      </c>
      <c r="I112" s="499">
        <v>0</v>
      </c>
      <c r="J112" s="499">
        <v>0</v>
      </c>
      <c r="K112" s="499">
        <v>0</v>
      </c>
      <c r="L112" s="500" t="s">
        <v>929</v>
      </c>
      <c r="M112" s="500" t="s">
        <v>929</v>
      </c>
      <c r="N112" s="500" t="s">
        <v>929</v>
      </c>
      <c r="O112" s="501"/>
      <c r="P112" s="502">
        <v>0</v>
      </c>
      <c r="Q112" s="499">
        <v>0</v>
      </c>
      <c r="R112" s="499">
        <v>0</v>
      </c>
      <c r="S112" s="499">
        <v>0</v>
      </c>
      <c r="T112" s="503"/>
      <c r="U112" s="503"/>
      <c r="V112" s="226"/>
      <c r="W112" s="226"/>
      <c r="X112" s="227"/>
      <c r="Y112" s="504"/>
      <c r="Z112" s="502">
        <v>4</v>
      </c>
      <c r="AA112" s="499">
        <v>4</v>
      </c>
      <c r="AB112" s="499">
        <v>0</v>
      </c>
      <c r="AC112" s="499">
        <v>0</v>
      </c>
      <c r="AD112" s="503"/>
      <c r="AE112" s="503"/>
      <c r="AF112" s="175"/>
      <c r="AG112" s="175"/>
      <c r="AH112" s="175"/>
      <c r="AI112" s="504"/>
      <c r="AJ112" s="502">
        <v>3</v>
      </c>
      <c r="AK112" s="499">
        <v>0</v>
      </c>
      <c r="AL112" s="499">
        <v>0</v>
      </c>
      <c r="AM112" s="499">
        <v>0</v>
      </c>
      <c r="AN112" s="499">
        <v>0</v>
      </c>
      <c r="AO112" s="499">
        <v>0</v>
      </c>
      <c r="AP112" s="175">
        <v>0</v>
      </c>
      <c r="AQ112" s="175">
        <v>0</v>
      </c>
      <c r="AR112" s="175">
        <v>0</v>
      </c>
      <c r="AS112" s="504"/>
      <c r="AT112" s="502">
        <v>0</v>
      </c>
      <c r="AU112" s="499">
        <v>5</v>
      </c>
      <c r="AV112" s="499">
        <v>0</v>
      </c>
      <c r="AW112" s="499">
        <v>0</v>
      </c>
      <c r="AX112" s="129"/>
      <c r="AY112" s="503"/>
      <c r="AZ112" s="175"/>
      <c r="BA112" s="175"/>
      <c r="BB112" s="175"/>
      <c r="BC112" s="504"/>
      <c r="BD112" s="502">
        <v>0</v>
      </c>
      <c r="BE112" s="499">
        <v>0</v>
      </c>
      <c r="BF112" s="499">
        <v>0</v>
      </c>
      <c r="BG112" s="499">
        <v>0</v>
      </c>
      <c r="BH112" s="499">
        <v>0</v>
      </c>
      <c r="BI112" s="499">
        <v>0</v>
      </c>
      <c r="BJ112" s="175">
        <v>0</v>
      </c>
      <c r="BK112" s="175">
        <v>0</v>
      </c>
      <c r="BL112" s="175">
        <v>0</v>
      </c>
      <c r="BM112" s="504"/>
      <c r="BN112" s="502">
        <v>0</v>
      </c>
      <c r="BO112" s="499">
        <v>0</v>
      </c>
      <c r="BP112" s="499">
        <v>0</v>
      </c>
      <c r="BQ112" s="499">
        <v>0</v>
      </c>
      <c r="BR112" s="175">
        <v>0</v>
      </c>
      <c r="BS112" s="175">
        <v>0</v>
      </c>
      <c r="BT112" s="175"/>
      <c r="BU112" s="175"/>
      <c r="BV112" s="175"/>
      <c r="BW112" s="505"/>
      <c r="BX112" s="502">
        <v>0</v>
      </c>
      <c r="BY112" s="499">
        <v>0</v>
      </c>
      <c r="BZ112" s="499">
        <v>0</v>
      </c>
      <c r="CA112" s="499">
        <v>0</v>
      </c>
      <c r="CB112" s="499">
        <v>0</v>
      </c>
      <c r="CC112" s="499">
        <v>0</v>
      </c>
      <c r="CD112" s="175">
        <v>0</v>
      </c>
      <c r="CE112" s="175">
        <v>0</v>
      </c>
      <c r="CF112" s="175">
        <v>0</v>
      </c>
      <c r="CG112" s="506"/>
      <c r="CH112" s="507">
        <f t="shared" si="69"/>
        <v>7</v>
      </c>
      <c r="CI112" s="508">
        <f t="shared" si="70"/>
        <v>9</v>
      </c>
      <c r="CJ112" s="508">
        <f t="shared" si="71"/>
        <v>0</v>
      </c>
      <c r="CK112" s="508">
        <f t="shared" si="72"/>
        <v>0</v>
      </c>
      <c r="CL112" s="508">
        <f t="shared" si="73"/>
        <v>0</v>
      </c>
      <c r="CM112" s="508">
        <f t="shared" si="74"/>
        <v>0</v>
      </c>
      <c r="CN112" s="508">
        <f t="shared" si="75"/>
        <v>0</v>
      </c>
      <c r="CO112" s="508">
        <f t="shared" si="76"/>
        <v>0</v>
      </c>
      <c r="CP112" s="508">
        <f t="shared" si="77"/>
        <v>0</v>
      </c>
      <c r="CQ112" s="249"/>
      <c r="CR112" s="264">
        <f t="shared" si="78"/>
        <v>0</v>
      </c>
      <c r="CS112" s="257">
        <f t="shared" si="79"/>
        <v>-9</v>
      </c>
    </row>
    <row r="113" spans="1:97" ht="15" customHeight="1" x14ac:dyDescent="0.25">
      <c r="A113" s="9"/>
      <c r="B113" s="495">
        <v>29</v>
      </c>
      <c r="C113" s="496" t="s">
        <v>609</v>
      </c>
      <c r="D113" s="496" t="s">
        <v>91</v>
      </c>
      <c r="E113" s="497" t="s">
        <v>509</v>
      </c>
      <c r="F113" s="498">
        <v>0</v>
      </c>
      <c r="G113" s="499">
        <v>0</v>
      </c>
      <c r="H113" s="499">
        <v>0</v>
      </c>
      <c r="I113" s="499">
        <v>0</v>
      </c>
      <c r="J113" s="499">
        <v>0</v>
      </c>
      <c r="K113" s="499">
        <v>0</v>
      </c>
      <c r="L113" s="500" t="s">
        <v>929</v>
      </c>
      <c r="M113" s="500" t="s">
        <v>929</v>
      </c>
      <c r="N113" s="500" t="s">
        <v>929</v>
      </c>
      <c r="O113" s="501"/>
      <c r="P113" s="502">
        <v>0</v>
      </c>
      <c r="Q113" s="499">
        <v>0</v>
      </c>
      <c r="R113" s="499">
        <v>0</v>
      </c>
      <c r="S113" s="499">
        <v>0</v>
      </c>
      <c r="T113" s="503"/>
      <c r="U113" s="503"/>
      <c r="V113" s="228"/>
      <c r="W113" s="228"/>
      <c r="X113" s="229"/>
      <c r="Y113" s="504"/>
      <c r="Z113" s="502">
        <v>0</v>
      </c>
      <c r="AA113" s="499">
        <v>0</v>
      </c>
      <c r="AB113" s="499">
        <v>0</v>
      </c>
      <c r="AC113" s="499">
        <v>0</v>
      </c>
      <c r="AD113" s="503"/>
      <c r="AE113" s="503"/>
      <c r="AF113" s="175"/>
      <c r="AG113" s="175"/>
      <c r="AH113" s="175"/>
      <c r="AI113" s="504"/>
      <c r="AJ113" s="502">
        <v>2</v>
      </c>
      <c r="AK113" s="499">
        <v>2</v>
      </c>
      <c r="AL113" s="499">
        <v>0</v>
      </c>
      <c r="AM113" s="499">
        <v>0</v>
      </c>
      <c r="AN113" s="499">
        <v>0</v>
      </c>
      <c r="AO113" s="499">
        <v>0</v>
      </c>
      <c r="AP113" s="175">
        <v>0</v>
      </c>
      <c r="AQ113" s="175">
        <v>0</v>
      </c>
      <c r="AR113" s="175">
        <v>0</v>
      </c>
      <c r="AS113" s="504"/>
      <c r="AT113" s="502">
        <v>0</v>
      </c>
      <c r="AU113" s="499">
        <v>0</v>
      </c>
      <c r="AV113" s="499">
        <v>0</v>
      </c>
      <c r="AW113" s="499">
        <v>0</v>
      </c>
      <c r="AX113" s="129"/>
      <c r="AY113" s="503"/>
      <c r="AZ113" s="175"/>
      <c r="BA113" s="175"/>
      <c r="BB113" s="175"/>
      <c r="BC113" s="504"/>
      <c r="BD113" s="502">
        <v>0</v>
      </c>
      <c r="BE113" s="499">
        <v>0</v>
      </c>
      <c r="BF113" s="499">
        <v>0</v>
      </c>
      <c r="BG113" s="499">
        <v>0</v>
      </c>
      <c r="BH113" s="499">
        <v>0</v>
      </c>
      <c r="BI113" s="499">
        <v>0</v>
      </c>
      <c r="BJ113" s="175">
        <v>0</v>
      </c>
      <c r="BK113" s="175">
        <v>0</v>
      </c>
      <c r="BL113" s="175">
        <v>0</v>
      </c>
      <c r="BM113" s="504"/>
      <c r="BN113" s="502">
        <v>0</v>
      </c>
      <c r="BO113" s="499">
        <v>0</v>
      </c>
      <c r="BP113" s="499">
        <v>0</v>
      </c>
      <c r="BQ113" s="499">
        <v>0</v>
      </c>
      <c r="BR113" s="175">
        <v>0</v>
      </c>
      <c r="BS113" s="175">
        <v>0</v>
      </c>
      <c r="BT113" s="175"/>
      <c r="BU113" s="175"/>
      <c r="BV113" s="175"/>
      <c r="BW113" s="505"/>
      <c r="BX113" s="502">
        <v>7</v>
      </c>
      <c r="BY113" s="499">
        <v>7</v>
      </c>
      <c r="BZ113" s="499">
        <v>0</v>
      </c>
      <c r="CA113" s="499">
        <v>7</v>
      </c>
      <c r="CB113" s="499">
        <v>18</v>
      </c>
      <c r="CC113" s="499">
        <v>0</v>
      </c>
      <c r="CD113" s="175">
        <v>0</v>
      </c>
      <c r="CE113" s="175">
        <v>0</v>
      </c>
      <c r="CF113" s="175">
        <v>0</v>
      </c>
      <c r="CG113" s="506"/>
      <c r="CH113" s="507">
        <f t="shared" si="69"/>
        <v>9</v>
      </c>
      <c r="CI113" s="508">
        <f t="shared" si="70"/>
        <v>9</v>
      </c>
      <c r="CJ113" s="508">
        <f t="shared" si="71"/>
        <v>0</v>
      </c>
      <c r="CK113" s="508">
        <f t="shared" si="72"/>
        <v>7</v>
      </c>
      <c r="CL113" s="508">
        <f t="shared" si="73"/>
        <v>18</v>
      </c>
      <c r="CM113" s="508">
        <f t="shared" si="74"/>
        <v>0</v>
      </c>
      <c r="CN113" s="508">
        <f t="shared" si="75"/>
        <v>0</v>
      </c>
      <c r="CO113" s="508">
        <f t="shared" si="76"/>
        <v>0</v>
      </c>
      <c r="CP113" s="508">
        <f t="shared" si="77"/>
        <v>0</v>
      </c>
      <c r="CQ113" s="249"/>
      <c r="CR113" s="264">
        <f t="shared" si="78"/>
        <v>-7</v>
      </c>
      <c r="CS113" s="257">
        <f t="shared" si="79"/>
        <v>-9</v>
      </c>
    </row>
    <row r="114" spans="1:97" ht="15" customHeight="1" x14ac:dyDescent="0.25">
      <c r="A114" s="9"/>
      <c r="B114" s="495">
        <v>29</v>
      </c>
      <c r="C114" s="496" t="s">
        <v>609</v>
      </c>
      <c r="D114" s="496" t="s">
        <v>92</v>
      </c>
      <c r="E114" s="497" t="s">
        <v>510</v>
      </c>
      <c r="F114" s="498">
        <v>0</v>
      </c>
      <c r="G114" s="499">
        <v>0</v>
      </c>
      <c r="H114" s="499">
        <v>0</v>
      </c>
      <c r="I114" s="499">
        <v>0</v>
      </c>
      <c r="J114" s="499">
        <v>0</v>
      </c>
      <c r="K114" s="499">
        <v>0</v>
      </c>
      <c r="L114" s="500" t="s">
        <v>929</v>
      </c>
      <c r="M114" s="500" t="s">
        <v>929</v>
      </c>
      <c r="N114" s="500" t="s">
        <v>929</v>
      </c>
      <c r="O114" s="501"/>
      <c r="P114" s="502">
        <v>0</v>
      </c>
      <c r="Q114" s="499">
        <v>7</v>
      </c>
      <c r="R114" s="499">
        <v>0</v>
      </c>
      <c r="S114" s="499">
        <v>9</v>
      </c>
      <c r="T114" s="499">
        <v>7</v>
      </c>
      <c r="U114" s="499">
        <v>0</v>
      </c>
      <c r="V114" s="226">
        <v>7</v>
      </c>
      <c r="W114" s="226">
        <v>7</v>
      </c>
      <c r="X114" s="227">
        <v>7</v>
      </c>
      <c r="Y114" s="504"/>
      <c r="Z114" s="502">
        <v>2</v>
      </c>
      <c r="AA114" s="499">
        <v>2</v>
      </c>
      <c r="AB114" s="499">
        <v>0</v>
      </c>
      <c r="AC114" s="499">
        <v>0</v>
      </c>
      <c r="AD114" s="499">
        <v>8</v>
      </c>
      <c r="AE114" s="499">
        <v>0</v>
      </c>
      <c r="AF114" s="521">
        <v>0</v>
      </c>
      <c r="AG114" s="521">
        <v>0</v>
      </c>
      <c r="AH114" s="521">
        <v>0</v>
      </c>
      <c r="AI114" s="504"/>
      <c r="AJ114" s="502">
        <v>3</v>
      </c>
      <c r="AK114" s="499">
        <v>5</v>
      </c>
      <c r="AL114" s="499">
        <v>0</v>
      </c>
      <c r="AM114" s="499">
        <v>0</v>
      </c>
      <c r="AN114" s="499">
        <v>0</v>
      </c>
      <c r="AO114" s="499">
        <v>0</v>
      </c>
      <c r="AP114" s="175">
        <v>0</v>
      </c>
      <c r="AQ114" s="175">
        <v>0</v>
      </c>
      <c r="AR114" s="175">
        <v>0</v>
      </c>
      <c r="AS114" s="504"/>
      <c r="AT114" s="502">
        <v>0</v>
      </c>
      <c r="AU114" s="499">
        <v>0</v>
      </c>
      <c r="AV114" s="499">
        <v>0</v>
      </c>
      <c r="AW114" s="499">
        <v>10</v>
      </c>
      <c r="AX114" s="129">
        <v>15</v>
      </c>
      <c r="AY114" s="499">
        <v>0</v>
      </c>
      <c r="AZ114" s="175">
        <v>14</v>
      </c>
      <c r="BA114" s="175">
        <v>14</v>
      </c>
      <c r="BB114" s="175">
        <v>14</v>
      </c>
      <c r="BC114" s="504"/>
      <c r="BD114" s="502">
        <v>0</v>
      </c>
      <c r="BE114" s="499">
        <v>0</v>
      </c>
      <c r="BF114" s="499">
        <v>0</v>
      </c>
      <c r="BG114" s="499">
        <v>0</v>
      </c>
      <c r="BH114" s="499">
        <v>0</v>
      </c>
      <c r="BI114" s="499">
        <v>0</v>
      </c>
      <c r="BJ114" s="175">
        <v>0</v>
      </c>
      <c r="BK114" s="175">
        <v>0</v>
      </c>
      <c r="BL114" s="175">
        <v>0</v>
      </c>
      <c r="BM114" s="504"/>
      <c r="BN114" s="502">
        <v>0</v>
      </c>
      <c r="BO114" s="499">
        <v>0</v>
      </c>
      <c r="BP114" s="499">
        <v>0</v>
      </c>
      <c r="BQ114" s="499">
        <v>0</v>
      </c>
      <c r="BR114" s="175">
        <v>0</v>
      </c>
      <c r="BS114" s="175"/>
      <c r="BT114" s="175"/>
      <c r="BU114" s="175"/>
      <c r="BV114" s="175"/>
      <c r="BW114" s="505"/>
      <c r="BX114" s="502">
        <v>1</v>
      </c>
      <c r="BY114" s="499">
        <v>1</v>
      </c>
      <c r="BZ114" s="499">
        <v>0</v>
      </c>
      <c r="CA114" s="499">
        <v>1</v>
      </c>
      <c r="CB114" s="499">
        <v>0</v>
      </c>
      <c r="CC114" s="499">
        <v>0</v>
      </c>
      <c r="CD114" s="175">
        <v>0</v>
      </c>
      <c r="CE114" s="175">
        <v>0</v>
      </c>
      <c r="CF114" s="175">
        <v>0</v>
      </c>
      <c r="CG114" s="506"/>
      <c r="CH114" s="507">
        <f t="shared" si="69"/>
        <v>6</v>
      </c>
      <c r="CI114" s="508">
        <f t="shared" si="70"/>
        <v>15</v>
      </c>
      <c r="CJ114" s="508">
        <f t="shared" si="71"/>
        <v>0</v>
      </c>
      <c r="CK114" s="508">
        <f t="shared" si="72"/>
        <v>20</v>
      </c>
      <c r="CL114" s="508">
        <f t="shared" si="73"/>
        <v>30</v>
      </c>
      <c r="CM114" s="508">
        <f t="shared" si="74"/>
        <v>0</v>
      </c>
      <c r="CN114" s="508">
        <f t="shared" si="75"/>
        <v>21</v>
      </c>
      <c r="CO114" s="508">
        <f t="shared" si="76"/>
        <v>21</v>
      </c>
      <c r="CP114" s="508">
        <f t="shared" si="77"/>
        <v>21</v>
      </c>
      <c r="CQ114" s="249"/>
      <c r="CR114" s="264">
        <f t="shared" si="78"/>
        <v>1</v>
      </c>
      <c r="CS114" s="257">
        <f t="shared" si="79"/>
        <v>6</v>
      </c>
    </row>
    <row r="115" spans="1:97" ht="15" customHeight="1" x14ac:dyDescent="0.25">
      <c r="A115" s="9"/>
      <c r="B115" s="480">
        <v>29</v>
      </c>
      <c r="C115" s="481" t="s">
        <v>609</v>
      </c>
      <c r="D115" s="481" t="s">
        <v>93</v>
      </c>
      <c r="E115" s="482" t="s">
        <v>511</v>
      </c>
      <c r="F115" s="483">
        <v>1</v>
      </c>
      <c r="G115" s="484">
        <v>1</v>
      </c>
      <c r="H115" s="484">
        <v>0</v>
      </c>
      <c r="I115" s="484">
        <v>0</v>
      </c>
      <c r="J115" s="484">
        <v>0</v>
      </c>
      <c r="K115" s="484">
        <v>0</v>
      </c>
      <c r="L115" s="485" t="s">
        <v>929</v>
      </c>
      <c r="M115" s="485" t="s">
        <v>929</v>
      </c>
      <c r="N115" s="485" t="s">
        <v>929</v>
      </c>
      <c r="O115" s="486"/>
      <c r="P115" s="487">
        <v>0</v>
      </c>
      <c r="Q115" s="484">
        <v>0</v>
      </c>
      <c r="R115" s="484">
        <v>0</v>
      </c>
      <c r="S115" s="484">
        <v>0</v>
      </c>
      <c r="T115" s="488"/>
      <c r="U115" s="488"/>
      <c r="V115" s="233"/>
      <c r="W115" s="234"/>
      <c r="X115" s="235"/>
      <c r="Y115" s="489"/>
      <c r="Z115" s="487">
        <v>2</v>
      </c>
      <c r="AA115" s="484">
        <v>2</v>
      </c>
      <c r="AB115" s="484">
        <v>0</v>
      </c>
      <c r="AC115" s="484">
        <v>0</v>
      </c>
      <c r="AD115" s="484">
        <v>0</v>
      </c>
      <c r="AE115" s="484">
        <v>0</v>
      </c>
      <c r="AF115" s="146">
        <v>0</v>
      </c>
      <c r="AG115" s="146">
        <v>0</v>
      </c>
      <c r="AH115" s="146">
        <v>0</v>
      </c>
      <c r="AI115" s="489"/>
      <c r="AJ115" s="487">
        <v>4</v>
      </c>
      <c r="AK115" s="484">
        <v>9</v>
      </c>
      <c r="AL115" s="484">
        <v>0</v>
      </c>
      <c r="AM115" s="484">
        <v>9</v>
      </c>
      <c r="AN115" s="484">
        <v>14</v>
      </c>
      <c r="AO115" s="484">
        <v>0</v>
      </c>
      <c r="AP115" s="146">
        <v>9</v>
      </c>
      <c r="AQ115" s="146">
        <v>9</v>
      </c>
      <c r="AR115" s="146">
        <v>9</v>
      </c>
      <c r="AS115" s="489"/>
      <c r="AT115" s="487">
        <v>1</v>
      </c>
      <c r="AU115" s="484">
        <v>0</v>
      </c>
      <c r="AV115" s="484">
        <v>0</v>
      </c>
      <c r="AW115" s="484">
        <v>0</v>
      </c>
      <c r="AX115" s="127"/>
      <c r="AY115" s="488"/>
      <c r="AZ115" s="146"/>
      <c r="BA115" s="146"/>
      <c r="BB115" s="146"/>
      <c r="BC115" s="489"/>
      <c r="BD115" s="487">
        <v>1</v>
      </c>
      <c r="BE115" s="484">
        <v>1</v>
      </c>
      <c r="BF115" s="484">
        <v>0</v>
      </c>
      <c r="BG115" s="484">
        <v>0</v>
      </c>
      <c r="BH115" s="484">
        <v>0</v>
      </c>
      <c r="BI115" s="484">
        <v>0</v>
      </c>
      <c r="BJ115" s="146">
        <v>0</v>
      </c>
      <c r="BK115" s="146">
        <v>0</v>
      </c>
      <c r="BL115" s="146">
        <v>0</v>
      </c>
      <c r="BM115" s="489"/>
      <c r="BN115" s="487">
        <v>1</v>
      </c>
      <c r="BO115" s="484">
        <v>10</v>
      </c>
      <c r="BP115" s="484">
        <v>0</v>
      </c>
      <c r="BQ115" s="484">
        <v>18</v>
      </c>
      <c r="BR115" s="146">
        <v>20</v>
      </c>
      <c r="BS115" s="146">
        <v>0</v>
      </c>
      <c r="BT115" s="146">
        <v>18</v>
      </c>
      <c r="BU115" s="146">
        <v>18</v>
      </c>
      <c r="BV115" s="146">
        <v>18</v>
      </c>
      <c r="BW115" s="490"/>
      <c r="BX115" s="487">
        <v>4</v>
      </c>
      <c r="BY115" s="484">
        <v>8</v>
      </c>
      <c r="BZ115" s="484">
        <v>4</v>
      </c>
      <c r="CA115" s="484">
        <v>8</v>
      </c>
      <c r="CB115" s="484">
        <v>20</v>
      </c>
      <c r="CC115" s="484">
        <v>16</v>
      </c>
      <c r="CD115" s="146">
        <v>18</v>
      </c>
      <c r="CE115" s="146">
        <v>18</v>
      </c>
      <c r="CF115" s="146">
        <v>18</v>
      </c>
      <c r="CG115" s="491"/>
      <c r="CH115" s="492">
        <f t="shared" si="69"/>
        <v>14</v>
      </c>
      <c r="CI115" s="493">
        <f t="shared" si="70"/>
        <v>31</v>
      </c>
      <c r="CJ115" s="493">
        <f t="shared" si="71"/>
        <v>4</v>
      </c>
      <c r="CK115" s="493">
        <f t="shared" si="72"/>
        <v>35</v>
      </c>
      <c r="CL115" s="493">
        <f t="shared" si="73"/>
        <v>54</v>
      </c>
      <c r="CM115" s="493">
        <f t="shared" si="74"/>
        <v>16</v>
      </c>
      <c r="CN115" s="493">
        <f t="shared" si="75"/>
        <v>45</v>
      </c>
      <c r="CO115" s="493">
        <f t="shared" si="76"/>
        <v>45</v>
      </c>
      <c r="CP115" s="493">
        <f t="shared" si="77"/>
        <v>45</v>
      </c>
      <c r="CQ115"/>
      <c r="CR115" s="255">
        <f t="shared" si="78"/>
        <v>10</v>
      </c>
      <c r="CS115" s="256">
        <f t="shared" si="79"/>
        <v>14</v>
      </c>
    </row>
    <row r="116" spans="1:97" ht="15" customHeight="1" x14ac:dyDescent="0.25">
      <c r="A116" s="9"/>
      <c r="B116" s="480">
        <v>29</v>
      </c>
      <c r="C116" s="481" t="s">
        <v>609</v>
      </c>
      <c r="D116" s="481" t="s">
        <v>94</v>
      </c>
      <c r="E116" s="482" t="s">
        <v>512</v>
      </c>
      <c r="F116" s="483">
        <v>7</v>
      </c>
      <c r="G116" s="484">
        <v>7</v>
      </c>
      <c r="H116" s="484">
        <v>0</v>
      </c>
      <c r="I116" s="484">
        <v>12</v>
      </c>
      <c r="J116" s="484">
        <v>12</v>
      </c>
      <c r="K116" s="484">
        <v>0</v>
      </c>
      <c r="L116" s="485">
        <v>8</v>
      </c>
      <c r="M116" s="485">
        <v>12</v>
      </c>
      <c r="N116" s="485">
        <v>12</v>
      </c>
      <c r="O116" s="486"/>
      <c r="P116" s="487">
        <v>7</v>
      </c>
      <c r="Q116" s="484">
        <v>9</v>
      </c>
      <c r="R116" s="484">
        <v>0</v>
      </c>
      <c r="S116" s="484">
        <v>9</v>
      </c>
      <c r="T116" s="484">
        <v>9</v>
      </c>
      <c r="U116" s="484">
        <v>0</v>
      </c>
      <c r="V116" s="233">
        <v>9</v>
      </c>
      <c r="W116" s="234">
        <v>9</v>
      </c>
      <c r="X116" s="235">
        <v>9</v>
      </c>
      <c r="Y116" s="489"/>
      <c r="Z116" s="487">
        <v>6</v>
      </c>
      <c r="AA116" s="484">
        <v>10</v>
      </c>
      <c r="AB116" s="484">
        <v>0</v>
      </c>
      <c r="AC116" s="484">
        <v>10</v>
      </c>
      <c r="AD116" s="484">
        <v>7</v>
      </c>
      <c r="AE116" s="484">
        <v>0</v>
      </c>
      <c r="AF116" s="146">
        <v>7</v>
      </c>
      <c r="AG116" s="146">
        <v>7</v>
      </c>
      <c r="AH116" s="146">
        <v>7</v>
      </c>
      <c r="AI116" s="489"/>
      <c r="AJ116" s="487">
        <v>20</v>
      </c>
      <c r="AK116" s="484">
        <v>20</v>
      </c>
      <c r="AL116" s="484">
        <v>0</v>
      </c>
      <c r="AM116" s="484">
        <v>20</v>
      </c>
      <c r="AN116" s="484">
        <v>14</v>
      </c>
      <c r="AO116" s="484">
        <v>0</v>
      </c>
      <c r="AP116" s="146">
        <v>13</v>
      </c>
      <c r="AQ116" s="146">
        <v>13</v>
      </c>
      <c r="AR116" s="146">
        <v>13</v>
      </c>
      <c r="AS116" s="489"/>
      <c r="AT116" s="487">
        <v>14</v>
      </c>
      <c r="AU116" s="484">
        <v>0</v>
      </c>
      <c r="AV116" s="484">
        <v>0</v>
      </c>
      <c r="AW116" s="484">
        <v>0</v>
      </c>
      <c r="AX116" s="127">
        <v>0</v>
      </c>
      <c r="AY116" s="484">
        <v>0</v>
      </c>
      <c r="AZ116" s="146">
        <v>0</v>
      </c>
      <c r="BA116" s="146">
        <v>0</v>
      </c>
      <c r="BB116" s="146">
        <v>0</v>
      </c>
      <c r="BC116" s="489"/>
      <c r="BD116" s="487">
        <v>6</v>
      </c>
      <c r="BE116" s="484">
        <v>6</v>
      </c>
      <c r="BF116" s="484">
        <v>0</v>
      </c>
      <c r="BG116" s="484">
        <v>0</v>
      </c>
      <c r="BH116" s="484">
        <v>0</v>
      </c>
      <c r="BI116" s="484">
        <v>0</v>
      </c>
      <c r="BJ116" s="146">
        <v>0</v>
      </c>
      <c r="BK116" s="146">
        <v>0</v>
      </c>
      <c r="BL116" s="146">
        <v>0</v>
      </c>
      <c r="BM116" s="489"/>
      <c r="BN116" s="487">
        <v>10</v>
      </c>
      <c r="BO116" s="484">
        <v>10</v>
      </c>
      <c r="BP116" s="484">
        <v>0</v>
      </c>
      <c r="BQ116" s="484">
        <v>10</v>
      </c>
      <c r="BR116" s="146">
        <v>14</v>
      </c>
      <c r="BS116" s="146">
        <v>0</v>
      </c>
      <c r="BT116" s="146">
        <v>10</v>
      </c>
      <c r="BU116" s="146">
        <v>10</v>
      </c>
      <c r="BV116" s="146">
        <v>10</v>
      </c>
      <c r="BW116" s="490"/>
      <c r="BX116" s="487">
        <v>2</v>
      </c>
      <c r="BY116" s="484">
        <v>10</v>
      </c>
      <c r="BZ116" s="484">
        <v>0</v>
      </c>
      <c r="CA116" s="484">
        <v>9</v>
      </c>
      <c r="CB116" s="484">
        <v>20</v>
      </c>
      <c r="CC116" s="484">
        <v>4</v>
      </c>
      <c r="CD116" s="177">
        <v>20</v>
      </c>
      <c r="CE116" s="177">
        <v>20</v>
      </c>
      <c r="CF116" s="177">
        <v>20</v>
      </c>
      <c r="CG116" s="491"/>
      <c r="CH116" s="492">
        <f t="shared" si="69"/>
        <v>72</v>
      </c>
      <c r="CI116" s="493">
        <f t="shared" si="70"/>
        <v>72</v>
      </c>
      <c r="CJ116" s="493">
        <f t="shared" si="71"/>
        <v>0</v>
      </c>
      <c r="CK116" s="493">
        <f t="shared" si="72"/>
        <v>70</v>
      </c>
      <c r="CL116" s="493">
        <f t="shared" si="73"/>
        <v>76</v>
      </c>
      <c r="CM116" s="493">
        <f t="shared" si="74"/>
        <v>4</v>
      </c>
      <c r="CN116" s="493">
        <f t="shared" si="75"/>
        <v>67</v>
      </c>
      <c r="CO116" s="493">
        <f t="shared" si="76"/>
        <v>71</v>
      </c>
      <c r="CP116" s="493">
        <f t="shared" si="77"/>
        <v>71</v>
      </c>
      <c r="CQ116"/>
      <c r="CR116" s="255">
        <f t="shared" si="78"/>
        <v>1</v>
      </c>
      <c r="CS116" s="256">
        <f t="shared" si="79"/>
        <v>-1</v>
      </c>
    </row>
    <row r="117" spans="1:97" ht="15" customHeight="1" x14ac:dyDescent="0.25">
      <c r="A117" s="9"/>
      <c r="B117" s="480">
        <v>29</v>
      </c>
      <c r="C117" s="481" t="s">
        <v>609</v>
      </c>
      <c r="D117" s="481" t="s">
        <v>95</v>
      </c>
      <c r="E117" s="482" t="s">
        <v>513</v>
      </c>
      <c r="F117" s="483">
        <v>14</v>
      </c>
      <c r="G117" s="484">
        <v>14</v>
      </c>
      <c r="H117" s="484">
        <v>0</v>
      </c>
      <c r="I117" s="484">
        <v>0</v>
      </c>
      <c r="J117" s="484">
        <v>0</v>
      </c>
      <c r="K117" s="484">
        <v>0</v>
      </c>
      <c r="L117" s="485" t="s">
        <v>929</v>
      </c>
      <c r="M117" s="485" t="s">
        <v>929</v>
      </c>
      <c r="N117" s="485" t="s">
        <v>929</v>
      </c>
      <c r="O117" s="486"/>
      <c r="P117" s="487">
        <v>16</v>
      </c>
      <c r="Q117" s="484">
        <v>20</v>
      </c>
      <c r="R117" s="484">
        <v>15</v>
      </c>
      <c r="S117" s="484">
        <v>10</v>
      </c>
      <c r="T117" s="484">
        <v>14</v>
      </c>
      <c r="U117" s="484">
        <v>0</v>
      </c>
      <c r="V117" s="233">
        <v>9</v>
      </c>
      <c r="W117" s="234">
        <v>8</v>
      </c>
      <c r="X117" s="235">
        <v>8</v>
      </c>
      <c r="Y117" s="489"/>
      <c r="Z117" s="487">
        <v>10</v>
      </c>
      <c r="AA117" s="484">
        <v>10</v>
      </c>
      <c r="AB117" s="484">
        <v>0</v>
      </c>
      <c r="AC117" s="484">
        <v>8</v>
      </c>
      <c r="AD117" s="484">
        <v>4</v>
      </c>
      <c r="AE117" s="484">
        <v>2</v>
      </c>
      <c r="AF117" s="146">
        <v>4</v>
      </c>
      <c r="AG117" s="146">
        <v>4</v>
      </c>
      <c r="AH117" s="146">
        <v>4</v>
      </c>
      <c r="AI117" s="489"/>
      <c r="AJ117" s="487">
        <v>16</v>
      </c>
      <c r="AK117" s="484">
        <v>20</v>
      </c>
      <c r="AL117" s="484">
        <v>19</v>
      </c>
      <c r="AM117" s="484">
        <v>12</v>
      </c>
      <c r="AN117" s="484">
        <v>10</v>
      </c>
      <c r="AO117" s="484">
        <v>2</v>
      </c>
      <c r="AP117" s="146">
        <v>5</v>
      </c>
      <c r="AQ117" s="146">
        <v>5</v>
      </c>
      <c r="AR117" s="146">
        <v>5</v>
      </c>
      <c r="AS117" s="489"/>
      <c r="AT117" s="487">
        <v>9</v>
      </c>
      <c r="AU117" s="484">
        <v>10</v>
      </c>
      <c r="AV117" s="484">
        <v>10</v>
      </c>
      <c r="AW117" s="484">
        <v>10</v>
      </c>
      <c r="AX117" s="127">
        <v>3</v>
      </c>
      <c r="AY117" s="484">
        <v>3</v>
      </c>
      <c r="AZ117" s="127">
        <v>3</v>
      </c>
      <c r="BA117" s="127">
        <v>3</v>
      </c>
      <c r="BB117" s="127">
        <v>3</v>
      </c>
      <c r="BC117" s="489"/>
      <c r="BD117" s="487">
        <v>11</v>
      </c>
      <c r="BE117" s="484">
        <v>11</v>
      </c>
      <c r="BF117" s="484">
        <v>6</v>
      </c>
      <c r="BG117" s="484">
        <v>11</v>
      </c>
      <c r="BH117" s="484">
        <v>24</v>
      </c>
      <c r="BI117" s="484">
        <v>1</v>
      </c>
      <c r="BJ117" s="177">
        <v>10</v>
      </c>
      <c r="BK117" s="177">
        <v>10</v>
      </c>
      <c r="BL117" s="177">
        <v>10</v>
      </c>
      <c r="BM117" s="489"/>
      <c r="BN117" s="487">
        <v>11</v>
      </c>
      <c r="BO117" s="484">
        <v>20</v>
      </c>
      <c r="BP117" s="484">
        <v>6</v>
      </c>
      <c r="BQ117" s="484">
        <v>20</v>
      </c>
      <c r="BR117" s="146">
        <v>0</v>
      </c>
      <c r="BS117" s="146">
        <v>0</v>
      </c>
      <c r="BT117" s="146">
        <v>0</v>
      </c>
      <c r="BU117" s="146">
        <v>0</v>
      </c>
      <c r="BV117" s="146">
        <v>0</v>
      </c>
      <c r="BW117" s="490"/>
      <c r="BX117" s="487">
        <v>10</v>
      </c>
      <c r="BY117" s="484">
        <v>10</v>
      </c>
      <c r="BZ117" s="484">
        <v>0</v>
      </c>
      <c r="CA117" s="484">
        <v>9</v>
      </c>
      <c r="CB117" s="484">
        <v>0</v>
      </c>
      <c r="CC117" s="484">
        <v>0</v>
      </c>
      <c r="CD117" s="146">
        <v>0</v>
      </c>
      <c r="CE117" s="146">
        <v>0</v>
      </c>
      <c r="CF117" s="146">
        <v>0</v>
      </c>
      <c r="CG117" s="491"/>
      <c r="CH117" s="492">
        <f t="shared" si="69"/>
        <v>97</v>
      </c>
      <c r="CI117" s="493">
        <f t="shared" si="70"/>
        <v>115</v>
      </c>
      <c r="CJ117" s="493">
        <f t="shared" si="71"/>
        <v>56</v>
      </c>
      <c r="CK117" s="493">
        <f t="shared" si="72"/>
        <v>80</v>
      </c>
      <c r="CL117" s="493">
        <f t="shared" si="73"/>
        <v>55</v>
      </c>
      <c r="CM117" s="493">
        <f t="shared" si="74"/>
        <v>8</v>
      </c>
      <c r="CN117" s="493">
        <f t="shared" si="75"/>
        <v>31</v>
      </c>
      <c r="CO117" s="493">
        <f t="shared" si="76"/>
        <v>30</v>
      </c>
      <c r="CP117" s="493">
        <f t="shared" si="77"/>
        <v>30</v>
      </c>
      <c r="CQ117"/>
      <c r="CR117" s="255">
        <f t="shared" si="78"/>
        <v>-50</v>
      </c>
      <c r="CS117" s="256">
        <f t="shared" si="79"/>
        <v>-85</v>
      </c>
    </row>
    <row r="118" spans="1:97" ht="15" customHeight="1" x14ac:dyDescent="0.25">
      <c r="A118" s="9"/>
      <c r="B118" s="480">
        <v>29</v>
      </c>
      <c r="C118" s="481" t="s">
        <v>609</v>
      </c>
      <c r="D118" s="481" t="s">
        <v>96</v>
      </c>
      <c r="E118" s="482" t="s">
        <v>514</v>
      </c>
      <c r="F118" s="483">
        <v>11</v>
      </c>
      <c r="G118" s="484">
        <v>11</v>
      </c>
      <c r="H118" s="484">
        <v>0</v>
      </c>
      <c r="I118" s="484">
        <v>0</v>
      </c>
      <c r="J118" s="484">
        <v>0</v>
      </c>
      <c r="K118" s="484">
        <v>0</v>
      </c>
      <c r="L118" s="485">
        <v>0</v>
      </c>
      <c r="M118" s="485">
        <v>0</v>
      </c>
      <c r="N118" s="485">
        <v>0</v>
      </c>
      <c r="O118" s="486"/>
      <c r="P118" s="487">
        <v>12</v>
      </c>
      <c r="Q118" s="484">
        <v>20</v>
      </c>
      <c r="R118" s="484">
        <v>0</v>
      </c>
      <c r="S118" s="484">
        <v>0</v>
      </c>
      <c r="T118" s="488"/>
      <c r="U118" s="488"/>
      <c r="V118" s="239"/>
      <c r="W118" s="243"/>
      <c r="X118" s="244"/>
      <c r="Y118" s="489"/>
      <c r="Z118" s="487">
        <v>5</v>
      </c>
      <c r="AA118" s="484">
        <v>5</v>
      </c>
      <c r="AB118" s="484">
        <v>0</v>
      </c>
      <c r="AC118" s="484">
        <v>0</v>
      </c>
      <c r="AD118" s="488"/>
      <c r="AE118" s="488"/>
      <c r="AF118" s="146"/>
      <c r="AG118" s="146"/>
      <c r="AH118" s="146"/>
      <c r="AI118" s="489"/>
      <c r="AJ118" s="487">
        <v>11</v>
      </c>
      <c r="AK118" s="484">
        <v>16</v>
      </c>
      <c r="AL118" s="484">
        <v>6</v>
      </c>
      <c r="AM118" s="484">
        <v>6</v>
      </c>
      <c r="AN118" s="484">
        <v>10</v>
      </c>
      <c r="AO118" s="484">
        <v>4</v>
      </c>
      <c r="AP118" s="146">
        <v>6</v>
      </c>
      <c r="AQ118" s="146">
        <v>6</v>
      </c>
      <c r="AR118" s="146">
        <v>6</v>
      </c>
      <c r="AS118" s="489"/>
      <c r="AT118" s="487">
        <v>9</v>
      </c>
      <c r="AU118" s="484">
        <v>20</v>
      </c>
      <c r="AV118" s="484">
        <v>8</v>
      </c>
      <c r="AW118" s="484">
        <v>8</v>
      </c>
      <c r="AX118" s="127">
        <v>5</v>
      </c>
      <c r="AY118" s="484">
        <v>0</v>
      </c>
      <c r="AZ118" s="146">
        <v>3</v>
      </c>
      <c r="BA118" s="146">
        <v>3</v>
      </c>
      <c r="BB118" s="146">
        <v>3</v>
      </c>
      <c r="BC118" s="489"/>
      <c r="BD118" s="487">
        <v>17</v>
      </c>
      <c r="BE118" s="484">
        <v>22</v>
      </c>
      <c r="BF118" s="484">
        <v>22</v>
      </c>
      <c r="BG118" s="484">
        <v>22</v>
      </c>
      <c r="BH118" s="484">
        <v>24</v>
      </c>
      <c r="BI118" s="484">
        <v>24</v>
      </c>
      <c r="BJ118" s="146">
        <v>24</v>
      </c>
      <c r="BK118" s="146">
        <v>24</v>
      </c>
      <c r="BL118" s="146">
        <v>24</v>
      </c>
      <c r="BM118" s="489"/>
      <c r="BN118" s="487">
        <v>14</v>
      </c>
      <c r="BO118" s="484">
        <v>20</v>
      </c>
      <c r="BP118" s="484">
        <v>0</v>
      </c>
      <c r="BQ118" s="484">
        <v>10</v>
      </c>
      <c r="BR118" s="146">
        <v>0</v>
      </c>
      <c r="BS118" s="146">
        <v>0</v>
      </c>
      <c r="BT118" s="146">
        <v>0</v>
      </c>
      <c r="BU118" s="146">
        <v>0</v>
      </c>
      <c r="BV118" s="146">
        <v>0</v>
      </c>
      <c r="BW118" s="490"/>
      <c r="BX118" s="487">
        <v>9</v>
      </c>
      <c r="BY118" s="484">
        <v>15</v>
      </c>
      <c r="BZ118" s="484">
        <v>0</v>
      </c>
      <c r="CA118" s="484">
        <v>15</v>
      </c>
      <c r="CB118" s="484">
        <v>30</v>
      </c>
      <c r="CC118" s="484">
        <v>0</v>
      </c>
      <c r="CD118" s="177">
        <v>27</v>
      </c>
      <c r="CE118" s="177">
        <v>29</v>
      </c>
      <c r="CF118" s="177">
        <v>29</v>
      </c>
      <c r="CG118" s="491"/>
      <c r="CH118" s="492">
        <f t="shared" si="69"/>
        <v>88</v>
      </c>
      <c r="CI118" s="493">
        <f t="shared" si="70"/>
        <v>129</v>
      </c>
      <c r="CJ118" s="493">
        <f t="shared" si="71"/>
        <v>36</v>
      </c>
      <c r="CK118" s="493">
        <f t="shared" si="72"/>
        <v>61</v>
      </c>
      <c r="CL118" s="493">
        <f t="shared" si="73"/>
        <v>69</v>
      </c>
      <c r="CM118" s="493">
        <f t="shared" si="74"/>
        <v>28</v>
      </c>
      <c r="CN118" s="493">
        <f t="shared" si="75"/>
        <v>60</v>
      </c>
      <c r="CO118" s="493">
        <f t="shared" si="76"/>
        <v>62</v>
      </c>
      <c r="CP118" s="493">
        <f t="shared" si="77"/>
        <v>62</v>
      </c>
      <c r="CQ118"/>
      <c r="CR118" s="255">
        <f t="shared" si="78"/>
        <v>1</v>
      </c>
      <c r="CS118" s="256">
        <f t="shared" si="79"/>
        <v>-67</v>
      </c>
    </row>
    <row r="119" spans="1:97" ht="15" customHeight="1" x14ac:dyDescent="0.25">
      <c r="A119" s="9"/>
      <c r="B119" s="480">
        <v>29</v>
      </c>
      <c r="C119" s="481" t="s">
        <v>609</v>
      </c>
      <c r="D119" s="481" t="s">
        <v>97</v>
      </c>
      <c r="E119" s="482" t="s">
        <v>515</v>
      </c>
      <c r="F119" s="483">
        <v>20</v>
      </c>
      <c r="G119" s="484">
        <v>20</v>
      </c>
      <c r="H119" s="484">
        <v>0</v>
      </c>
      <c r="I119" s="484">
        <v>10</v>
      </c>
      <c r="J119" s="484">
        <v>12</v>
      </c>
      <c r="K119" s="484">
        <v>0</v>
      </c>
      <c r="L119" s="233">
        <v>12</v>
      </c>
      <c r="M119" s="233">
        <v>12</v>
      </c>
      <c r="N119" s="233">
        <v>12</v>
      </c>
      <c r="O119" s="486"/>
      <c r="P119" s="487">
        <v>25</v>
      </c>
      <c r="Q119" s="484">
        <v>20</v>
      </c>
      <c r="R119" s="484">
        <v>0</v>
      </c>
      <c r="S119" s="484">
        <v>0</v>
      </c>
      <c r="T119" s="488"/>
      <c r="U119" s="488"/>
      <c r="V119" s="239">
        <v>8</v>
      </c>
      <c r="W119" s="239">
        <v>8</v>
      </c>
      <c r="X119" s="240">
        <v>8</v>
      </c>
      <c r="Y119" s="489"/>
      <c r="Z119" s="487">
        <v>17</v>
      </c>
      <c r="AA119" s="484">
        <v>17</v>
      </c>
      <c r="AB119" s="484">
        <v>0</v>
      </c>
      <c r="AC119" s="484">
        <v>0</v>
      </c>
      <c r="AD119" s="488"/>
      <c r="AE119" s="488"/>
      <c r="AF119" s="146"/>
      <c r="AG119" s="146"/>
      <c r="AH119" s="146"/>
      <c r="AI119" s="489"/>
      <c r="AJ119" s="487">
        <v>24</v>
      </c>
      <c r="AK119" s="484">
        <v>15</v>
      </c>
      <c r="AL119" s="484">
        <v>0</v>
      </c>
      <c r="AM119" s="484">
        <v>6</v>
      </c>
      <c r="AN119" s="484">
        <v>4</v>
      </c>
      <c r="AO119" s="484">
        <v>0</v>
      </c>
      <c r="AP119" s="177">
        <v>4</v>
      </c>
      <c r="AQ119" s="177">
        <v>4</v>
      </c>
      <c r="AR119" s="177">
        <v>4</v>
      </c>
      <c r="AS119" s="489"/>
      <c r="AT119" s="487">
        <v>24</v>
      </c>
      <c r="AU119" s="484">
        <v>25</v>
      </c>
      <c r="AV119" s="484">
        <v>8</v>
      </c>
      <c r="AW119" s="484">
        <v>0</v>
      </c>
      <c r="AX119" s="127"/>
      <c r="AY119" s="488"/>
      <c r="AZ119" s="146"/>
      <c r="BA119" s="146"/>
      <c r="BB119" s="146"/>
      <c r="BC119" s="489"/>
      <c r="BD119" s="487">
        <v>22</v>
      </c>
      <c r="BE119" s="484">
        <v>22</v>
      </c>
      <c r="BF119" s="484">
        <v>0</v>
      </c>
      <c r="BG119" s="484">
        <v>22</v>
      </c>
      <c r="BH119" s="484">
        <v>17</v>
      </c>
      <c r="BI119" s="484">
        <v>4</v>
      </c>
      <c r="BJ119" s="146">
        <v>0</v>
      </c>
      <c r="BK119" s="146">
        <v>0</v>
      </c>
      <c r="BL119" s="146">
        <v>0</v>
      </c>
      <c r="BM119" s="489"/>
      <c r="BN119" s="487">
        <v>23</v>
      </c>
      <c r="BO119" s="484">
        <v>23</v>
      </c>
      <c r="BP119" s="484">
        <v>0</v>
      </c>
      <c r="BQ119" s="484">
        <v>16</v>
      </c>
      <c r="BR119" s="146">
        <v>14</v>
      </c>
      <c r="BS119" s="146">
        <v>4</v>
      </c>
      <c r="BT119" s="146">
        <v>14</v>
      </c>
      <c r="BU119" s="146">
        <v>14</v>
      </c>
      <c r="BV119" s="146">
        <v>14</v>
      </c>
      <c r="BW119" s="490"/>
      <c r="BX119" s="487">
        <v>20</v>
      </c>
      <c r="BY119" s="484">
        <v>20</v>
      </c>
      <c r="BZ119" s="484">
        <v>0</v>
      </c>
      <c r="CA119" s="484">
        <v>18</v>
      </c>
      <c r="CB119" s="484">
        <v>20</v>
      </c>
      <c r="CC119" s="484">
        <v>0</v>
      </c>
      <c r="CD119" s="177">
        <v>0</v>
      </c>
      <c r="CE119" s="177">
        <v>0</v>
      </c>
      <c r="CF119" s="177">
        <v>0</v>
      </c>
      <c r="CG119" s="491"/>
      <c r="CH119" s="492">
        <f t="shared" si="69"/>
        <v>175</v>
      </c>
      <c r="CI119" s="493">
        <f t="shared" si="70"/>
        <v>162</v>
      </c>
      <c r="CJ119" s="493">
        <f t="shared" si="71"/>
        <v>8</v>
      </c>
      <c r="CK119" s="493">
        <f t="shared" si="72"/>
        <v>72</v>
      </c>
      <c r="CL119" s="493">
        <f t="shared" si="73"/>
        <v>67</v>
      </c>
      <c r="CM119" s="493">
        <f t="shared" si="74"/>
        <v>8</v>
      </c>
      <c r="CN119" s="493">
        <f t="shared" si="75"/>
        <v>38</v>
      </c>
      <c r="CO119" s="493">
        <f t="shared" si="76"/>
        <v>38</v>
      </c>
      <c r="CP119" s="493">
        <f t="shared" si="77"/>
        <v>38</v>
      </c>
      <c r="CQ119"/>
      <c r="CR119" s="255">
        <f t="shared" si="78"/>
        <v>-34</v>
      </c>
      <c r="CS119" s="256">
        <f t="shared" si="79"/>
        <v>-124</v>
      </c>
    </row>
    <row r="120" spans="1:97" ht="15" customHeight="1" x14ac:dyDescent="0.25">
      <c r="A120" s="9"/>
      <c r="B120" s="480">
        <v>29</v>
      </c>
      <c r="C120" s="481" t="s">
        <v>609</v>
      </c>
      <c r="D120" s="481" t="s">
        <v>98</v>
      </c>
      <c r="E120" s="482" t="s">
        <v>850</v>
      </c>
      <c r="F120" s="483">
        <v>0</v>
      </c>
      <c r="G120" s="484">
        <v>0</v>
      </c>
      <c r="H120" s="484">
        <v>0</v>
      </c>
      <c r="I120" s="484">
        <v>0</v>
      </c>
      <c r="J120" s="484">
        <v>0</v>
      </c>
      <c r="K120" s="484">
        <v>0</v>
      </c>
      <c r="L120" s="485" t="s">
        <v>929</v>
      </c>
      <c r="M120" s="485" t="s">
        <v>929</v>
      </c>
      <c r="N120" s="485" t="s">
        <v>929</v>
      </c>
      <c r="O120" s="486"/>
      <c r="P120" s="487">
        <v>0</v>
      </c>
      <c r="Q120" s="484">
        <v>0</v>
      </c>
      <c r="R120" s="484">
        <v>0</v>
      </c>
      <c r="S120" s="484">
        <v>0</v>
      </c>
      <c r="T120" s="488"/>
      <c r="U120" s="488"/>
      <c r="V120" s="239"/>
      <c r="W120" s="243"/>
      <c r="X120" s="244"/>
      <c r="Y120" s="489"/>
      <c r="Z120" s="487">
        <v>0</v>
      </c>
      <c r="AA120" s="484">
        <v>0</v>
      </c>
      <c r="AB120" s="484">
        <v>0</v>
      </c>
      <c r="AC120" s="484">
        <v>0</v>
      </c>
      <c r="AD120" s="484">
        <v>0</v>
      </c>
      <c r="AE120" s="484">
        <v>0</v>
      </c>
      <c r="AF120" s="146">
        <v>0</v>
      </c>
      <c r="AG120" s="146">
        <v>0</v>
      </c>
      <c r="AH120" s="146">
        <v>0</v>
      </c>
      <c r="AI120" s="489"/>
      <c r="AJ120" s="487">
        <v>0</v>
      </c>
      <c r="AK120" s="484">
        <v>0</v>
      </c>
      <c r="AL120" s="484">
        <v>0</v>
      </c>
      <c r="AM120" s="484">
        <v>8</v>
      </c>
      <c r="AN120" s="484">
        <v>20</v>
      </c>
      <c r="AO120" s="484">
        <v>2</v>
      </c>
      <c r="AP120" s="146">
        <v>6</v>
      </c>
      <c r="AQ120" s="146">
        <v>6</v>
      </c>
      <c r="AR120" s="146">
        <v>6</v>
      </c>
      <c r="AS120" s="489"/>
      <c r="AT120" s="487">
        <v>0</v>
      </c>
      <c r="AU120" s="484">
        <v>0</v>
      </c>
      <c r="AV120" s="484">
        <v>0</v>
      </c>
      <c r="AW120" s="484">
        <v>0</v>
      </c>
      <c r="AX120" s="127"/>
      <c r="AY120" s="488"/>
      <c r="AZ120" s="146"/>
      <c r="BA120" s="146"/>
      <c r="BB120" s="146"/>
      <c r="BC120" s="489"/>
      <c r="BD120" s="487">
        <v>0</v>
      </c>
      <c r="BE120" s="484">
        <v>0</v>
      </c>
      <c r="BF120" s="484">
        <v>0</v>
      </c>
      <c r="BG120" s="484">
        <v>0</v>
      </c>
      <c r="BH120" s="484">
        <v>0</v>
      </c>
      <c r="BI120" s="484">
        <v>0</v>
      </c>
      <c r="BJ120" s="146">
        <v>0</v>
      </c>
      <c r="BK120" s="146">
        <v>0</v>
      </c>
      <c r="BL120" s="146">
        <v>0</v>
      </c>
      <c r="BM120" s="489"/>
      <c r="BN120" s="487">
        <v>0</v>
      </c>
      <c r="BO120" s="484">
        <v>0</v>
      </c>
      <c r="BP120" s="484">
        <v>0</v>
      </c>
      <c r="BQ120" s="484">
        <v>0</v>
      </c>
      <c r="BR120" s="146">
        <v>0</v>
      </c>
      <c r="BS120" s="146">
        <v>0</v>
      </c>
      <c r="BT120" s="146">
        <v>0</v>
      </c>
      <c r="BU120" s="146">
        <v>0</v>
      </c>
      <c r="BV120" s="146">
        <v>0</v>
      </c>
      <c r="BW120" s="490"/>
      <c r="BX120" s="487">
        <v>0</v>
      </c>
      <c r="BY120" s="484">
        <v>0</v>
      </c>
      <c r="BZ120" s="484">
        <v>0</v>
      </c>
      <c r="CA120" s="484">
        <v>0</v>
      </c>
      <c r="CB120" s="484">
        <v>0</v>
      </c>
      <c r="CC120" s="484">
        <v>0</v>
      </c>
      <c r="CD120" s="146">
        <v>0</v>
      </c>
      <c r="CE120" s="146">
        <v>0</v>
      </c>
      <c r="CF120" s="146">
        <v>0</v>
      </c>
      <c r="CG120" s="491"/>
      <c r="CH120" s="492">
        <f t="shared" si="69"/>
        <v>0</v>
      </c>
      <c r="CI120" s="493">
        <f t="shared" si="70"/>
        <v>0</v>
      </c>
      <c r="CJ120" s="493">
        <f t="shared" si="71"/>
        <v>0</v>
      </c>
      <c r="CK120" s="493">
        <f t="shared" si="72"/>
        <v>8</v>
      </c>
      <c r="CL120" s="493">
        <f t="shared" si="73"/>
        <v>20</v>
      </c>
      <c r="CM120" s="493">
        <f t="shared" si="74"/>
        <v>2</v>
      </c>
      <c r="CN120" s="493">
        <f t="shared" si="75"/>
        <v>6</v>
      </c>
      <c r="CO120" s="493">
        <f t="shared" si="76"/>
        <v>6</v>
      </c>
      <c r="CP120" s="493">
        <f t="shared" si="77"/>
        <v>6</v>
      </c>
      <c r="CQ120"/>
      <c r="CR120" s="255">
        <f t="shared" si="78"/>
        <v>-2</v>
      </c>
      <c r="CS120" s="256">
        <f t="shared" si="79"/>
        <v>6</v>
      </c>
    </row>
    <row r="121" spans="1:97" ht="15" customHeight="1" x14ac:dyDescent="0.25">
      <c r="A121" s="9"/>
      <c r="B121" s="480">
        <v>29</v>
      </c>
      <c r="C121" s="481" t="s">
        <v>609</v>
      </c>
      <c r="D121" s="481" t="s">
        <v>99</v>
      </c>
      <c r="E121" s="482" t="s">
        <v>516</v>
      </c>
      <c r="F121" s="483">
        <v>23</v>
      </c>
      <c r="G121" s="484">
        <v>23</v>
      </c>
      <c r="H121" s="484">
        <v>0</v>
      </c>
      <c r="I121" s="484">
        <v>0</v>
      </c>
      <c r="J121" s="484">
        <v>0</v>
      </c>
      <c r="K121" s="484">
        <v>0</v>
      </c>
      <c r="L121" s="485" t="s">
        <v>929</v>
      </c>
      <c r="M121" s="485" t="s">
        <v>929</v>
      </c>
      <c r="N121" s="485" t="s">
        <v>929</v>
      </c>
      <c r="O121" s="486"/>
      <c r="P121" s="487">
        <v>0</v>
      </c>
      <c r="Q121" s="484">
        <v>0</v>
      </c>
      <c r="R121" s="484">
        <v>0</v>
      </c>
      <c r="S121" s="484">
        <v>0</v>
      </c>
      <c r="T121" s="488"/>
      <c r="U121" s="488"/>
      <c r="V121" s="233"/>
      <c r="W121" s="234"/>
      <c r="X121" s="235"/>
      <c r="Y121" s="489"/>
      <c r="Z121" s="487">
        <v>8</v>
      </c>
      <c r="AA121" s="484">
        <v>8</v>
      </c>
      <c r="AB121" s="484">
        <v>0</v>
      </c>
      <c r="AC121" s="484">
        <v>0</v>
      </c>
      <c r="AD121" s="488"/>
      <c r="AE121" s="488"/>
      <c r="AF121" s="146"/>
      <c r="AG121" s="146"/>
      <c r="AH121" s="146"/>
      <c r="AI121" s="489"/>
      <c r="AJ121" s="487">
        <v>10</v>
      </c>
      <c r="AK121" s="484">
        <v>10</v>
      </c>
      <c r="AL121" s="484">
        <v>0</v>
      </c>
      <c r="AM121" s="484">
        <v>0</v>
      </c>
      <c r="AN121" s="484">
        <v>0</v>
      </c>
      <c r="AO121" s="484">
        <v>0</v>
      </c>
      <c r="AP121" s="146">
        <v>0</v>
      </c>
      <c r="AQ121" s="146">
        <v>0</v>
      </c>
      <c r="AR121" s="146">
        <v>0</v>
      </c>
      <c r="AS121" s="489"/>
      <c r="AT121" s="487">
        <v>3</v>
      </c>
      <c r="AU121" s="484">
        <v>5</v>
      </c>
      <c r="AV121" s="484">
        <v>3</v>
      </c>
      <c r="AW121" s="484">
        <v>0</v>
      </c>
      <c r="AX121" s="127"/>
      <c r="AY121" s="488"/>
      <c r="AZ121" s="146"/>
      <c r="BA121" s="146"/>
      <c r="BB121" s="146"/>
      <c r="BC121" s="489"/>
      <c r="BD121" s="487">
        <v>7</v>
      </c>
      <c r="BE121" s="484">
        <v>7</v>
      </c>
      <c r="BF121" s="484">
        <v>0</v>
      </c>
      <c r="BG121" s="484">
        <v>0</v>
      </c>
      <c r="BH121" s="484">
        <v>0</v>
      </c>
      <c r="BI121" s="484">
        <v>0</v>
      </c>
      <c r="BJ121" s="146">
        <v>0</v>
      </c>
      <c r="BK121" s="146">
        <v>0</v>
      </c>
      <c r="BL121" s="146">
        <v>0</v>
      </c>
      <c r="BM121" s="489"/>
      <c r="BN121" s="487">
        <v>3</v>
      </c>
      <c r="BO121" s="484">
        <v>6</v>
      </c>
      <c r="BP121" s="484">
        <v>0</v>
      </c>
      <c r="BQ121" s="484">
        <v>9</v>
      </c>
      <c r="BR121" s="146">
        <v>12</v>
      </c>
      <c r="BS121" s="146">
        <v>0</v>
      </c>
      <c r="BT121" s="146">
        <v>0</v>
      </c>
      <c r="BU121" s="146">
        <v>0</v>
      </c>
      <c r="BV121" s="146">
        <v>0</v>
      </c>
      <c r="BW121" s="490"/>
      <c r="BX121" s="487">
        <v>1</v>
      </c>
      <c r="BY121" s="484">
        <v>1</v>
      </c>
      <c r="BZ121" s="484">
        <v>0</v>
      </c>
      <c r="CA121" s="484">
        <v>0</v>
      </c>
      <c r="CB121" s="484">
        <v>0</v>
      </c>
      <c r="CC121" s="484">
        <v>0</v>
      </c>
      <c r="CD121" s="146">
        <v>0</v>
      </c>
      <c r="CE121" s="146">
        <v>0</v>
      </c>
      <c r="CF121" s="146">
        <v>0</v>
      </c>
      <c r="CG121" s="491"/>
      <c r="CH121" s="492">
        <f t="shared" si="69"/>
        <v>55</v>
      </c>
      <c r="CI121" s="493">
        <f t="shared" si="70"/>
        <v>60</v>
      </c>
      <c r="CJ121" s="493">
        <f t="shared" si="71"/>
        <v>3</v>
      </c>
      <c r="CK121" s="493">
        <f t="shared" si="72"/>
        <v>9</v>
      </c>
      <c r="CL121" s="493">
        <f t="shared" si="73"/>
        <v>12</v>
      </c>
      <c r="CM121" s="493">
        <f t="shared" si="74"/>
        <v>0</v>
      </c>
      <c r="CN121" s="493">
        <f t="shared" si="75"/>
        <v>0</v>
      </c>
      <c r="CO121" s="493">
        <f t="shared" si="76"/>
        <v>0</v>
      </c>
      <c r="CP121" s="493">
        <f t="shared" si="77"/>
        <v>0</v>
      </c>
      <c r="CQ121"/>
      <c r="CR121" s="255">
        <f t="shared" si="78"/>
        <v>-9</v>
      </c>
      <c r="CS121" s="256">
        <f t="shared" si="79"/>
        <v>-60</v>
      </c>
    </row>
    <row r="122" spans="1:97" ht="15" customHeight="1" x14ac:dyDescent="0.25">
      <c r="A122" s="9"/>
      <c r="B122" s="480">
        <v>29</v>
      </c>
      <c r="C122" s="481" t="s">
        <v>609</v>
      </c>
      <c r="D122" s="481" t="s">
        <v>100</v>
      </c>
      <c r="E122" s="482" t="s">
        <v>517</v>
      </c>
      <c r="F122" s="483">
        <v>11</v>
      </c>
      <c r="G122" s="484">
        <v>11</v>
      </c>
      <c r="H122" s="484">
        <v>1</v>
      </c>
      <c r="I122" s="484">
        <v>5</v>
      </c>
      <c r="J122" s="484">
        <v>0</v>
      </c>
      <c r="K122" s="484">
        <v>0</v>
      </c>
      <c r="L122" s="485">
        <v>0</v>
      </c>
      <c r="M122" s="485">
        <v>0</v>
      </c>
      <c r="N122" s="485">
        <v>0</v>
      </c>
      <c r="O122" s="486"/>
      <c r="P122" s="487">
        <v>13</v>
      </c>
      <c r="Q122" s="484">
        <v>20</v>
      </c>
      <c r="R122" s="484">
        <v>13</v>
      </c>
      <c r="S122" s="484">
        <v>9</v>
      </c>
      <c r="T122" s="484">
        <v>9</v>
      </c>
      <c r="U122" s="484">
        <v>0</v>
      </c>
      <c r="V122" s="239">
        <v>9</v>
      </c>
      <c r="W122" s="243">
        <v>9</v>
      </c>
      <c r="X122" s="244">
        <v>9</v>
      </c>
      <c r="Y122" s="489"/>
      <c r="Z122" s="487">
        <v>13</v>
      </c>
      <c r="AA122" s="484">
        <v>13</v>
      </c>
      <c r="AB122" s="484">
        <v>0</v>
      </c>
      <c r="AC122" s="484">
        <v>8</v>
      </c>
      <c r="AD122" s="484">
        <v>9</v>
      </c>
      <c r="AE122" s="484">
        <v>9</v>
      </c>
      <c r="AF122" s="146">
        <v>0</v>
      </c>
      <c r="AG122" s="146">
        <v>0</v>
      </c>
      <c r="AH122" s="146">
        <v>0</v>
      </c>
      <c r="AI122" s="489"/>
      <c r="AJ122" s="487">
        <v>11</v>
      </c>
      <c r="AK122" s="484">
        <v>20</v>
      </c>
      <c r="AL122" s="484">
        <v>12</v>
      </c>
      <c r="AM122" s="484">
        <v>6</v>
      </c>
      <c r="AN122" s="484">
        <v>0</v>
      </c>
      <c r="AO122" s="484">
        <v>0</v>
      </c>
      <c r="AP122" s="146">
        <v>0</v>
      </c>
      <c r="AQ122" s="146">
        <v>0</v>
      </c>
      <c r="AR122" s="146">
        <v>0</v>
      </c>
      <c r="AS122" s="489"/>
      <c r="AT122" s="487">
        <v>12</v>
      </c>
      <c r="AU122" s="484">
        <v>20</v>
      </c>
      <c r="AV122" s="484">
        <v>8</v>
      </c>
      <c r="AW122" s="484">
        <v>8</v>
      </c>
      <c r="AX122" s="127">
        <v>0</v>
      </c>
      <c r="AY122" s="484">
        <v>0</v>
      </c>
      <c r="AZ122" s="146">
        <v>0</v>
      </c>
      <c r="BA122" s="146">
        <v>0</v>
      </c>
      <c r="BB122" s="146">
        <v>0</v>
      </c>
      <c r="BC122" s="489"/>
      <c r="BD122" s="487">
        <v>10</v>
      </c>
      <c r="BE122" s="484">
        <v>10</v>
      </c>
      <c r="BF122" s="484">
        <v>3</v>
      </c>
      <c r="BG122" s="484">
        <v>10</v>
      </c>
      <c r="BH122" s="484">
        <v>17</v>
      </c>
      <c r="BI122" s="484">
        <v>0</v>
      </c>
      <c r="BJ122" s="146">
        <v>2</v>
      </c>
      <c r="BK122" s="146">
        <v>2</v>
      </c>
      <c r="BL122" s="146">
        <v>2</v>
      </c>
      <c r="BM122" s="489"/>
      <c r="BN122" s="487">
        <v>12</v>
      </c>
      <c r="BO122" s="484">
        <v>25</v>
      </c>
      <c r="BP122" s="484">
        <v>7</v>
      </c>
      <c r="BQ122" s="484">
        <v>24</v>
      </c>
      <c r="BR122" s="146">
        <v>10</v>
      </c>
      <c r="BS122" s="146">
        <v>2</v>
      </c>
      <c r="BT122" s="146">
        <v>9</v>
      </c>
      <c r="BU122" s="146">
        <v>9</v>
      </c>
      <c r="BV122" s="146">
        <v>9</v>
      </c>
      <c r="BW122" s="490"/>
      <c r="BX122" s="487">
        <v>9</v>
      </c>
      <c r="BY122" s="484">
        <v>10</v>
      </c>
      <c r="BZ122" s="484">
        <v>0</v>
      </c>
      <c r="CA122" s="484">
        <v>8</v>
      </c>
      <c r="CB122" s="484">
        <v>18</v>
      </c>
      <c r="CC122" s="484">
        <v>0</v>
      </c>
      <c r="CD122" s="177">
        <v>0</v>
      </c>
      <c r="CE122" s="177">
        <v>0</v>
      </c>
      <c r="CF122" s="177">
        <v>0</v>
      </c>
      <c r="CG122" s="491"/>
      <c r="CH122" s="492">
        <f t="shared" si="69"/>
        <v>91</v>
      </c>
      <c r="CI122" s="493">
        <f t="shared" si="70"/>
        <v>129</v>
      </c>
      <c r="CJ122" s="493">
        <f t="shared" si="71"/>
        <v>44</v>
      </c>
      <c r="CK122" s="493">
        <f t="shared" si="72"/>
        <v>78</v>
      </c>
      <c r="CL122" s="493">
        <f t="shared" si="73"/>
        <v>63</v>
      </c>
      <c r="CM122" s="493">
        <f t="shared" si="74"/>
        <v>11</v>
      </c>
      <c r="CN122" s="493">
        <f t="shared" si="75"/>
        <v>20</v>
      </c>
      <c r="CO122" s="493">
        <f t="shared" si="76"/>
        <v>20</v>
      </c>
      <c r="CP122" s="493">
        <f t="shared" si="77"/>
        <v>20</v>
      </c>
      <c r="CQ122"/>
      <c r="CR122" s="255">
        <f t="shared" si="78"/>
        <v>-58</v>
      </c>
      <c r="CS122" s="256">
        <f t="shared" si="79"/>
        <v>-109</v>
      </c>
    </row>
    <row r="123" spans="1:97" ht="15" customHeight="1" x14ac:dyDescent="0.25">
      <c r="A123" s="9"/>
      <c r="B123" s="480">
        <v>29</v>
      </c>
      <c r="C123" s="481" t="s">
        <v>609</v>
      </c>
      <c r="D123" s="481" t="s">
        <v>101</v>
      </c>
      <c r="E123" s="482" t="s">
        <v>518</v>
      </c>
      <c r="F123" s="483">
        <v>1</v>
      </c>
      <c r="G123" s="484">
        <v>1</v>
      </c>
      <c r="H123" s="484">
        <v>0</v>
      </c>
      <c r="I123" s="484">
        <v>0</v>
      </c>
      <c r="J123" s="484">
        <v>0</v>
      </c>
      <c r="K123" s="484">
        <v>0</v>
      </c>
      <c r="L123" s="485" t="s">
        <v>929</v>
      </c>
      <c r="M123" s="485" t="s">
        <v>929</v>
      </c>
      <c r="N123" s="485" t="s">
        <v>929</v>
      </c>
      <c r="O123" s="486"/>
      <c r="P123" s="487">
        <v>0</v>
      </c>
      <c r="Q123" s="484">
        <v>0</v>
      </c>
      <c r="R123" s="484">
        <v>0</v>
      </c>
      <c r="S123" s="484">
        <v>0</v>
      </c>
      <c r="T123" s="488"/>
      <c r="U123" s="488"/>
      <c r="V123" s="233"/>
      <c r="W123" s="234"/>
      <c r="X123" s="235"/>
      <c r="Y123" s="489"/>
      <c r="Z123" s="487">
        <v>1</v>
      </c>
      <c r="AA123" s="484">
        <v>0</v>
      </c>
      <c r="AB123" s="484">
        <v>0</v>
      </c>
      <c r="AC123" s="484">
        <v>0</v>
      </c>
      <c r="AD123" s="488"/>
      <c r="AE123" s="488"/>
      <c r="AF123" s="146"/>
      <c r="AG123" s="146"/>
      <c r="AH123" s="146"/>
      <c r="AI123" s="489"/>
      <c r="AJ123" s="487">
        <v>1</v>
      </c>
      <c r="AK123" s="484">
        <v>6</v>
      </c>
      <c r="AL123" s="484">
        <v>0</v>
      </c>
      <c r="AM123" s="484">
        <v>0</v>
      </c>
      <c r="AN123" s="484">
        <v>0</v>
      </c>
      <c r="AO123" s="484">
        <v>0</v>
      </c>
      <c r="AP123" s="146">
        <v>0</v>
      </c>
      <c r="AQ123" s="146">
        <v>0</v>
      </c>
      <c r="AR123" s="146">
        <v>0</v>
      </c>
      <c r="AS123" s="489"/>
      <c r="AT123" s="487">
        <v>0</v>
      </c>
      <c r="AU123" s="484">
        <v>4</v>
      </c>
      <c r="AV123" s="484">
        <v>3</v>
      </c>
      <c r="AW123" s="484">
        <v>0</v>
      </c>
      <c r="AX123" s="127"/>
      <c r="AY123" s="488"/>
      <c r="AZ123" s="146"/>
      <c r="BA123" s="146"/>
      <c r="BB123" s="146"/>
      <c r="BC123" s="489"/>
      <c r="BD123" s="487">
        <v>0</v>
      </c>
      <c r="BE123" s="484">
        <v>0</v>
      </c>
      <c r="BF123" s="484">
        <v>0</v>
      </c>
      <c r="BG123" s="484">
        <v>0</v>
      </c>
      <c r="BH123" s="484">
        <v>0</v>
      </c>
      <c r="BI123" s="484">
        <v>0</v>
      </c>
      <c r="BJ123" s="146">
        <v>0</v>
      </c>
      <c r="BK123" s="146">
        <v>0</v>
      </c>
      <c r="BL123" s="146">
        <v>0</v>
      </c>
      <c r="BM123" s="489"/>
      <c r="BN123" s="487">
        <v>0</v>
      </c>
      <c r="BO123" s="484">
        <v>0</v>
      </c>
      <c r="BP123" s="484">
        <v>0</v>
      </c>
      <c r="BQ123" s="484">
        <v>0</v>
      </c>
      <c r="BR123" s="146">
        <v>0</v>
      </c>
      <c r="BS123" s="146">
        <v>0</v>
      </c>
      <c r="BT123" s="146">
        <v>0</v>
      </c>
      <c r="BU123" s="146">
        <v>0</v>
      </c>
      <c r="BV123" s="146">
        <v>0</v>
      </c>
      <c r="BW123" s="490"/>
      <c r="BX123" s="487">
        <v>0</v>
      </c>
      <c r="BY123" s="484">
        <v>0</v>
      </c>
      <c r="BZ123" s="484">
        <v>0</v>
      </c>
      <c r="CA123" s="484">
        <v>0</v>
      </c>
      <c r="CB123" s="484">
        <v>0</v>
      </c>
      <c r="CC123" s="484">
        <v>0</v>
      </c>
      <c r="CD123" s="146">
        <v>0</v>
      </c>
      <c r="CE123" s="146">
        <v>0</v>
      </c>
      <c r="CF123" s="146">
        <v>0</v>
      </c>
      <c r="CG123" s="491"/>
      <c r="CH123" s="492">
        <f t="shared" si="69"/>
        <v>3</v>
      </c>
      <c r="CI123" s="493">
        <f t="shared" si="70"/>
        <v>11</v>
      </c>
      <c r="CJ123" s="493">
        <f t="shared" si="71"/>
        <v>3</v>
      </c>
      <c r="CK123" s="493">
        <f t="shared" si="72"/>
        <v>0</v>
      </c>
      <c r="CL123" s="493">
        <f t="shared" si="73"/>
        <v>0</v>
      </c>
      <c r="CM123" s="493">
        <f t="shared" si="74"/>
        <v>0</v>
      </c>
      <c r="CN123" s="493">
        <f t="shared" si="75"/>
        <v>0</v>
      </c>
      <c r="CO123" s="493">
        <f t="shared" si="76"/>
        <v>0</v>
      </c>
      <c r="CP123" s="493">
        <f t="shared" si="77"/>
        <v>0</v>
      </c>
      <c r="CQ123"/>
      <c r="CR123" s="255">
        <f t="shared" si="78"/>
        <v>0</v>
      </c>
      <c r="CS123" s="256">
        <f t="shared" si="79"/>
        <v>-11</v>
      </c>
    </row>
    <row r="124" spans="1:97" ht="15" customHeight="1" x14ac:dyDescent="0.25">
      <c r="A124" s="9"/>
      <c r="B124" s="480">
        <v>29</v>
      </c>
      <c r="C124" s="481" t="s">
        <v>609</v>
      </c>
      <c r="D124" s="481" t="s">
        <v>102</v>
      </c>
      <c r="E124" s="482" t="s">
        <v>519</v>
      </c>
      <c r="F124" s="483">
        <v>10</v>
      </c>
      <c r="G124" s="484">
        <v>15</v>
      </c>
      <c r="H124" s="484">
        <v>4</v>
      </c>
      <c r="I124" s="484">
        <v>24</v>
      </c>
      <c r="J124" s="484">
        <v>23</v>
      </c>
      <c r="K124" s="484">
        <v>0</v>
      </c>
      <c r="L124" s="485">
        <v>23</v>
      </c>
      <c r="M124" s="485">
        <v>23</v>
      </c>
      <c r="N124" s="485">
        <v>23</v>
      </c>
      <c r="O124" s="486"/>
      <c r="P124" s="487">
        <v>16</v>
      </c>
      <c r="Q124" s="484">
        <v>20</v>
      </c>
      <c r="R124" s="484">
        <v>10</v>
      </c>
      <c r="S124" s="484">
        <v>10</v>
      </c>
      <c r="T124" s="484">
        <v>31</v>
      </c>
      <c r="U124" s="484">
        <v>4</v>
      </c>
      <c r="V124" s="239">
        <v>30</v>
      </c>
      <c r="W124" s="243">
        <v>30</v>
      </c>
      <c r="X124" s="244">
        <v>30</v>
      </c>
      <c r="Y124" s="489"/>
      <c r="Z124" s="487">
        <v>17</v>
      </c>
      <c r="AA124" s="484">
        <v>30</v>
      </c>
      <c r="AB124" s="484">
        <v>2</v>
      </c>
      <c r="AC124" s="484">
        <v>30</v>
      </c>
      <c r="AD124" s="484">
        <v>45</v>
      </c>
      <c r="AE124" s="484">
        <v>8</v>
      </c>
      <c r="AF124" s="146">
        <v>46</v>
      </c>
      <c r="AG124" s="146">
        <v>46</v>
      </c>
      <c r="AH124" s="146">
        <v>46</v>
      </c>
      <c r="AI124" s="489"/>
      <c r="AJ124" s="487">
        <v>14</v>
      </c>
      <c r="AK124" s="484">
        <v>25</v>
      </c>
      <c r="AL124" s="484">
        <v>0</v>
      </c>
      <c r="AM124" s="484">
        <v>25</v>
      </c>
      <c r="AN124" s="484">
        <v>41</v>
      </c>
      <c r="AO124" s="484">
        <v>10</v>
      </c>
      <c r="AP124" s="146">
        <v>24</v>
      </c>
      <c r="AQ124" s="146">
        <v>24</v>
      </c>
      <c r="AR124" s="146">
        <v>24</v>
      </c>
      <c r="AS124" s="489"/>
      <c r="AT124" s="487">
        <v>16</v>
      </c>
      <c r="AU124" s="484">
        <v>30</v>
      </c>
      <c r="AV124" s="484">
        <v>12</v>
      </c>
      <c r="AW124" s="484">
        <v>60</v>
      </c>
      <c r="AX124" s="127">
        <v>68</v>
      </c>
      <c r="AY124" s="484">
        <v>1</v>
      </c>
      <c r="AZ124" s="146">
        <v>63</v>
      </c>
      <c r="BA124" s="146">
        <v>63</v>
      </c>
      <c r="BB124" s="146">
        <v>63</v>
      </c>
      <c r="BC124" s="489"/>
      <c r="BD124" s="487">
        <v>15</v>
      </c>
      <c r="BE124" s="484">
        <v>15</v>
      </c>
      <c r="BF124" s="484">
        <v>0</v>
      </c>
      <c r="BG124" s="484">
        <v>15</v>
      </c>
      <c r="BH124" s="484">
        <v>88</v>
      </c>
      <c r="BI124" s="484">
        <v>0</v>
      </c>
      <c r="BJ124" s="146">
        <v>66</v>
      </c>
      <c r="BK124" s="146">
        <v>66</v>
      </c>
      <c r="BL124" s="146">
        <v>66</v>
      </c>
      <c r="BM124" s="489"/>
      <c r="BN124" s="487">
        <v>9</v>
      </c>
      <c r="BO124" s="484">
        <v>20</v>
      </c>
      <c r="BP124" s="484">
        <v>0</v>
      </c>
      <c r="BQ124" s="484">
        <v>43</v>
      </c>
      <c r="BR124" s="146">
        <v>89</v>
      </c>
      <c r="BS124" s="146">
        <v>0</v>
      </c>
      <c r="BT124" s="146">
        <v>78</v>
      </c>
      <c r="BU124" s="146">
        <v>78</v>
      </c>
      <c r="BV124" s="146">
        <v>78</v>
      </c>
      <c r="BW124" s="490"/>
      <c r="BX124" s="487">
        <v>9</v>
      </c>
      <c r="BY124" s="484">
        <v>20</v>
      </c>
      <c r="BZ124" s="484">
        <v>0</v>
      </c>
      <c r="CA124" s="484">
        <v>18</v>
      </c>
      <c r="CB124" s="484">
        <v>51</v>
      </c>
      <c r="CC124" s="484">
        <v>19</v>
      </c>
      <c r="CD124" s="146">
        <v>38</v>
      </c>
      <c r="CE124" s="146">
        <v>38</v>
      </c>
      <c r="CF124" s="146">
        <v>38</v>
      </c>
      <c r="CG124" s="491"/>
      <c r="CH124" s="492">
        <f t="shared" si="69"/>
        <v>106</v>
      </c>
      <c r="CI124" s="493">
        <f t="shared" si="70"/>
        <v>175</v>
      </c>
      <c r="CJ124" s="493">
        <f t="shared" si="71"/>
        <v>28</v>
      </c>
      <c r="CK124" s="493">
        <f t="shared" si="72"/>
        <v>225</v>
      </c>
      <c r="CL124" s="493">
        <f t="shared" si="73"/>
        <v>436</v>
      </c>
      <c r="CM124" s="493">
        <f t="shared" si="74"/>
        <v>42</v>
      </c>
      <c r="CN124" s="493">
        <f t="shared" si="75"/>
        <v>368</v>
      </c>
      <c r="CO124" s="493">
        <f t="shared" si="76"/>
        <v>368</v>
      </c>
      <c r="CP124" s="493">
        <f t="shared" si="77"/>
        <v>368</v>
      </c>
      <c r="CQ124"/>
      <c r="CR124" s="255">
        <f t="shared" si="78"/>
        <v>143</v>
      </c>
      <c r="CS124" s="256">
        <f t="shared" si="79"/>
        <v>193</v>
      </c>
    </row>
    <row r="125" spans="1:97" ht="15" customHeight="1" x14ac:dyDescent="0.25">
      <c r="A125" s="9"/>
      <c r="B125" s="480">
        <v>29</v>
      </c>
      <c r="C125" s="481" t="s">
        <v>609</v>
      </c>
      <c r="D125" s="481" t="s">
        <v>103</v>
      </c>
      <c r="E125" s="482" t="s">
        <v>520</v>
      </c>
      <c r="F125" s="483">
        <v>0</v>
      </c>
      <c r="G125" s="484">
        <v>0</v>
      </c>
      <c r="H125" s="484">
        <v>0</v>
      </c>
      <c r="I125" s="484">
        <v>0</v>
      </c>
      <c r="J125" s="484">
        <v>0</v>
      </c>
      <c r="K125" s="484">
        <v>0</v>
      </c>
      <c r="L125" s="485" t="s">
        <v>929</v>
      </c>
      <c r="M125" s="485" t="s">
        <v>929</v>
      </c>
      <c r="N125" s="485" t="s">
        <v>929</v>
      </c>
      <c r="O125" s="486"/>
      <c r="P125" s="487">
        <v>0</v>
      </c>
      <c r="Q125" s="484">
        <v>0</v>
      </c>
      <c r="R125" s="484">
        <v>0</v>
      </c>
      <c r="S125" s="484">
        <v>0</v>
      </c>
      <c r="T125" s="488"/>
      <c r="U125" s="488"/>
      <c r="V125" s="239"/>
      <c r="W125" s="243"/>
      <c r="X125" s="244"/>
      <c r="Y125" s="489"/>
      <c r="Z125" s="487">
        <v>0</v>
      </c>
      <c r="AA125" s="484">
        <v>0</v>
      </c>
      <c r="AB125" s="484">
        <v>0</v>
      </c>
      <c r="AC125" s="484">
        <v>0</v>
      </c>
      <c r="AD125" s="488"/>
      <c r="AE125" s="488"/>
      <c r="AF125" s="146"/>
      <c r="AG125" s="146"/>
      <c r="AH125" s="146"/>
      <c r="AI125" s="489"/>
      <c r="AJ125" s="487">
        <v>0</v>
      </c>
      <c r="AK125" s="484">
        <v>0</v>
      </c>
      <c r="AL125" s="484">
        <v>0</v>
      </c>
      <c r="AM125" s="484">
        <v>0</v>
      </c>
      <c r="AN125" s="484">
        <v>0</v>
      </c>
      <c r="AO125" s="484">
        <v>0</v>
      </c>
      <c r="AP125" s="146">
        <v>0</v>
      </c>
      <c r="AQ125" s="146">
        <v>0</v>
      </c>
      <c r="AR125" s="146">
        <v>0</v>
      </c>
      <c r="AS125" s="489"/>
      <c r="AT125" s="487">
        <v>0</v>
      </c>
      <c r="AU125" s="484">
        <v>0</v>
      </c>
      <c r="AV125" s="484">
        <v>0</v>
      </c>
      <c r="AW125" s="484">
        <v>0</v>
      </c>
      <c r="AX125" s="127"/>
      <c r="AY125" s="488"/>
      <c r="AZ125" s="146"/>
      <c r="BA125" s="146"/>
      <c r="BB125" s="146"/>
      <c r="BC125" s="489"/>
      <c r="BD125" s="487">
        <v>0</v>
      </c>
      <c r="BE125" s="484">
        <v>0</v>
      </c>
      <c r="BF125" s="484">
        <v>0</v>
      </c>
      <c r="BG125" s="484">
        <v>0</v>
      </c>
      <c r="BH125" s="484">
        <v>0</v>
      </c>
      <c r="BI125" s="484">
        <v>0</v>
      </c>
      <c r="BJ125" s="146">
        <v>0</v>
      </c>
      <c r="BK125" s="146">
        <v>0</v>
      </c>
      <c r="BL125" s="146">
        <v>0</v>
      </c>
      <c r="BM125" s="489"/>
      <c r="BN125" s="487">
        <v>0</v>
      </c>
      <c r="BO125" s="484">
        <v>0</v>
      </c>
      <c r="BP125" s="484">
        <v>0</v>
      </c>
      <c r="BQ125" s="484">
        <v>0</v>
      </c>
      <c r="BR125" s="146"/>
      <c r="BS125" s="146"/>
      <c r="BT125" s="146">
        <v>0</v>
      </c>
      <c r="BU125" s="146">
        <v>0</v>
      </c>
      <c r="BV125" s="146">
        <v>0</v>
      </c>
      <c r="BW125" s="490"/>
      <c r="BX125" s="487">
        <v>0</v>
      </c>
      <c r="BY125" s="484">
        <v>0</v>
      </c>
      <c r="BZ125" s="484">
        <v>0</v>
      </c>
      <c r="CA125" s="484">
        <v>0</v>
      </c>
      <c r="CB125" s="484">
        <v>0</v>
      </c>
      <c r="CC125" s="484">
        <v>0</v>
      </c>
      <c r="CD125" s="146">
        <v>0</v>
      </c>
      <c r="CE125" s="146">
        <v>0</v>
      </c>
      <c r="CF125" s="146">
        <v>0</v>
      </c>
      <c r="CG125" s="491"/>
      <c r="CH125" s="492">
        <f t="shared" si="69"/>
        <v>0</v>
      </c>
      <c r="CI125" s="493">
        <f t="shared" si="70"/>
        <v>0</v>
      </c>
      <c r="CJ125" s="493">
        <f t="shared" si="71"/>
        <v>0</v>
      </c>
      <c r="CK125" s="493">
        <f t="shared" si="72"/>
        <v>0</v>
      </c>
      <c r="CL125" s="493">
        <f t="shared" si="73"/>
        <v>0</v>
      </c>
      <c r="CM125" s="493">
        <f t="shared" si="74"/>
        <v>0</v>
      </c>
      <c r="CN125" s="493">
        <f t="shared" si="75"/>
        <v>0</v>
      </c>
      <c r="CO125" s="493">
        <f t="shared" si="76"/>
        <v>0</v>
      </c>
      <c r="CP125" s="493">
        <f t="shared" si="77"/>
        <v>0</v>
      </c>
      <c r="CQ125"/>
      <c r="CR125" s="255">
        <f t="shared" si="78"/>
        <v>0</v>
      </c>
      <c r="CS125" s="256">
        <f t="shared" si="79"/>
        <v>0</v>
      </c>
    </row>
    <row r="126" spans="1:97" ht="15" customHeight="1" x14ac:dyDescent="0.25">
      <c r="A126" s="9"/>
      <c r="B126" s="480">
        <v>29</v>
      </c>
      <c r="C126" s="481" t="s">
        <v>609</v>
      </c>
      <c r="D126" s="481" t="s">
        <v>104</v>
      </c>
      <c r="E126" s="482" t="s">
        <v>521</v>
      </c>
      <c r="F126" s="483">
        <v>25</v>
      </c>
      <c r="G126" s="484">
        <v>25</v>
      </c>
      <c r="H126" s="484">
        <v>2</v>
      </c>
      <c r="I126" s="484">
        <v>10</v>
      </c>
      <c r="J126" s="484">
        <v>12</v>
      </c>
      <c r="K126" s="484">
        <v>0</v>
      </c>
      <c r="L126" s="233">
        <v>12</v>
      </c>
      <c r="M126" s="233">
        <v>12</v>
      </c>
      <c r="N126" s="233">
        <v>12</v>
      </c>
      <c r="O126" s="486"/>
      <c r="P126" s="487">
        <v>33</v>
      </c>
      <c r="Q126" s="484">
        <v>40</v>
      </c>
      <c r="R126" s="484">
        <v>9</v>
      </c>
      <c r="S126" s="484">
        <v>70</v>
      </c>
      <c r="T126" s="484">
        <v>104</v>
      </c>
      <c r="U126" s="484">
        <v>8</v>
      </c>
      <c r="V126" s="239">
        <v>81</v>
      </c>
      <c r="W126" s="243">
        <v>81</v>
      </c>
      <c r="X126" s="244">
        <v>81</v>
      </c>
      <c r="Y126" s="489"/>
      <c r="Z126" s="487">
        <v>43</v>
      </c>
      <c r="AA126" s="484">
        <v>31</v>
      </c>
      <c r="AB126" s="484">
        <v>0</v>
      </c>
      <c r="AC126" s="484">
        <v>0</v>
      </c>
      <c r="AD126" s="488"/>
      <c r="AE126" s="488"/>
      <c r="AF126" s="146"/>
      <c r="AG126" s="146"/>
      <c r="AH126" s="146"/>
      <c r="AI126" s="489"/>
      <c r="AJ126" s="487">
        <v>48</v>
      </c>
      <c r="AK126" s="484">
        <v>40</v>
      </c>
      <c r="AL126" s="484">
        <v>2</v>
      </c>
      <c r="AM126" s="484">
        <v>40</v>
      </c>
      <c r="AN126" s="484">
        <v>61</v>
      </c>
      <c r="AO126" s="484">
        <v>6</v>
      </c>
      <c r="AP126" s="146">
        <v>50</v>
      </c>
      <c r="AQ126" s="146">
        <v>50</v>
      </c>
      <c r="AR126" s="146">
        <v>50</v>
      </c>
      <c r="AS126" s="489"/>
      <c r="AT126" s="487">
        <v>47</v>
      </c>
      <c r="AU126" s="484">
        <v>50</v>
      </c>
      <c r="AV126" s="484">
        <v>15</v>
      </c>
      <c r="AW126" s="484">
        <v>0</v>
      </c>
      <c r="AX126" s="127">
        <v>0</v>
      </c>
      <c r="AY126" s="484">
        <v>0</v>
      </c>
      <c r="AZ126" s="146">
        <v>0</v>
      </c>
      <c r="BA126" s="146">
        <v>0</v>
      </c>
      <c r="BB126" s="146">
        <v>0</v>
      </c>
      <c r="BC126" s="489"/>
      <c r="BD126" s="487">
        <v>41</v>
      </c>
      <c r="BE126" s="484">
        <v>41</v>
      </c>
      <c r="BF126" s="484">
        <v>8</v>
      </c>
      <c r="BG126" s="484">
        <v>41</v>
      </c>
      <c r="BH126" s="484">
        <v>32</v>
      </c>
      <c r="BI126" s="484">
        <v>1</v>
      </c>
      <c r="BJ126" s="146">
        <v>23</v>
      </c>
      <c r="BK126" s="146">
        <v>23</v>
      </c>
      <c r="BL126" s="146">
        <v>23</v>
      </c>
      <c r="BM126" s="489"/>
      <c r="BN126" s="487">
        <v>40</v>
      </c>
      <c r="BO126" s="484">
        <v>30</v>
      </c>
      <c r="BP126" s="484">
        <v>0</v>
      </c>
      <c r="BQ126" s="484">
        <v>24</v>
      </c>
      <c r="BR126" s="146">
        <v>50</v>
      </c>
      <c r="BS126" s="146">
        <v>0</v>
      </c>
      <c r="BT126" s="146">
        <v>26</v>
      </c>
      <c r="BU126" s="146">
        <v>26</v>
      </c>
      <c r="BV126" s="146">
        <v>26</v>
      </c>
      <c r="BW126" s="490"/>
      <c r="BX126" s="487">
        <v>26</v>
      </c>
      <c r="BY126" s="484">
        <v>26</v>
      </c>
      <c r="BZ126" s="484">
        <v>5</v>
      </c>
      <c r="CA126" s="484">
        <v>23</v>
      </c>
      <c r="CB126" s="484">
        <v>15</v>
      </c>
      <c r="CC126" s="484">
        <v>0</v>
      </c>
      <c r="CD126" s="146">
        <v>12</v>
      </c>
      <c r="CE126" s="146">
        <v>12</v>
      </c>
      <c r="CF126" s="146">
        <v>12</v>
      </c>
      <c r="CG126" s="491"/>
      <c r="CH126" s="492">
        <f t="shared" si="69"/>
        <v>303</v>
      </c>
      <c r="CI126" s="493">
        <f t="shared" si="70"/>
        <v>283</v>
      </c>
      <c r="CJ126" s="493">
        <f t="shared" si="71"/>
        <v>41</v>
      </c>
      <c r="CK126" s="493">
        <f t="shared" si="72"/>
        <v>208</v>
      </c>
      <c r="CL126" s="493">
        <f t="shared" si="73"/>
        <v>274</v>
      </c>
      <c r="CM126" s="493">
        <f t="shared" si="74"/>
        <v>15</v>
      </c>
      <c r="CN126" s="493">
        <f t="shared" si="75"/>
        <v>204</v>
      </c>
      <c r="CO126" s="493">
        <f t="shared" si="76"/>
        <v>204</v>
      </c>
      <c r="CP126" s="493">
        <f t="shared" si="77"/>
        <v>204</v>
      </c>
      <c r="CQ126"/>
      <c r="CR126" s="255">
        <f t="shared" si="78"/>
        <v>-4</v>
      </c>
      <c r="CS126" s="256">
        <f t="shared" si="79"/>
        <v>-79</v>
      </c>
    </row>
    <row r="127" spans="1:97" ht="15" customHeight="1" x14ac:dyDescent="0.25">
      <c r="A127" s="9"/>
      <c r="B127" s="480">
        <v>29</v>
      </c>
      <c r="C127" s="481" t="s">
        <v>609</v>
      </c>
      <c r="D127" s="481" t="s">
        <v>105</v>
      </c>
      <c r="E127" s="482" t="s">
        <v>522</v>
      </c>
      <c r="F127" s="483">
        <v>10</v>
      </c>
      <c r="G127" s="484">
        <v>10</v>
      </c>
      <c r="H127" s="484">
        <v>4</v>
      </c>
      <c r="I127" s="484">
        <v>0</v>
      </c>
      <c r="J127" s="484">
        <v>0</v>
      </c>
      <c r="K127" s="484">
        <v>0</v>
      </c>
      <c r="L127" s="485" t="s">
        <v>929</v>
      </c>
      <c r="M127" s="485" t="s">
        <v>929</v>
      </c>
      <c r="N127" s="485" t="s">
        <v>929</v>
      </c>
      <c r="O127" s="486"/>
      <c r="P127" s="487">
        <v>10</v>
      </c>
      <c r="Q127" s="484">
        <v>15</v>
      </c>
      <c r="R127" s="484">
        <v>0</v>
      </c>
      <c r="S127" s="484">
        <v>0</v>
      </c>
      <c r="T127" s="488"/>
      <c r="U127" s="488"/>
      <c r="V127" s="239"/>
      <c r="W127" s="243"/>
      <c r="X127" s="244"/>
      <c r="Y127" s="489"/>
      <c r="Z127" s="487">
        <v>12</v>
      </c>
      <c r="AA127" s="484">
        <v>12</v>
      </c>
      <c r="AB127" s="484">
        <v>0</v>
      </c>
      <c r="AC127" s="484">
        <v>0</v>
      </c>
      <c r="AD127" s="488"/>
      <c r="AE127" s="488"/>
      <c r="AF127" s="146"/>
      <c r="AG127" s="146"/>
      <c r="AH127" s="146"/>
      <c r="AI127" s="489"/>
      <c r="AJ127" s="487">
        <v>11</v>
      </c>
      <c r="AK127" s="484">
        <v>25</v>
      </c>
      <c r="AL127" s="484">
        <v>12</v>
      </c>
      <c r="AM127" s="484">
        <v>25</v>
      </c>
      <c r="AN127" s="484">
        <v>42</v>
      </c>
      <c r="AO127" s="484">
        <v>8</v>
      </c>
      <c r="AP127" s="146">
        <v>32</v>
      </c>
      <c r="AQ127" s="146">
        <v>32</v>
      </c>
      <c r="AR127" s="146">
        <v>32</v>
      </c>
      <c r="AS127" s="489"/>
      <c r="AT127" s="487">
        <v>13</v>
      </c>
      <c r="AU127" s="484">
        <v>20</v>
      </c>
      <c r="AV127" s="484">
        <v>10</v>
      </c>
      <c r="AW127" s="484">
        <v>0</v>
      </c>
      <c r="AX127" s="127"/>
      <c r="AY127" s="488"/>
      <c r="AZ127" s="146"/>
      <c r="BA127" s="146"/>
      <c r="BB127" s="146"/>
      <c r="BC127" s="489"/>
      <c r="BD127" s="487">
        <v>15</v>
      </c>
      <c r="BE127" s="484">
        <v>15</v>
      </c>
      <c r="BF127" s="484">
        <v>4</v>
      </c>
      <c r="BG127" s="484">
        <v>15</v>
      </c>
      <c r="BH127" s="484">
        <v>15</v>
      </c>
      <c r="BI127" s="484">
        <v>1</v>
      </c>
      <c r="BJ127" s="146">
        <v>13</v>
      </c>
      <c r="BK127" s="146">
        <v>13</v>
      </c>
      <c r="BL127" s="146">
        <v>13</v>
      </c>
      <c r="BM127" s="489"/>
      <c r="BN127" s="487">
        <v>12</v>
      </c>
      <c r="BO127" s="484">
        <v>15</v>
      </c>
      <c r="BP127" s="484">
        <v>0</v>
      </c>
      <c r="BQ127" s="484">
        <v>16</v>
      </c>
      <c r="BR127" s="146">
        <v>14</v>
      </c>
      <c r="BS127" s="146">
        <v>2</v>
      </c>
      <c r="BT127" s="146">
        <v>14</v>
      </c>
      <c r="BU127" s="146">
        <v>14</v>
      </c>
      <c r="BV127" s="146">
        <v>14</v>
      </c>
      <c r="BW127" s="490"/>
      <c r="BX127" s="487">
        <v>10</v>
      </c>
      <c r="BY127" s="484">
        <v>10</v>
      </c>
      <c r="BZ127" s="484">
        <v>0</v>
      </c>
      <c r="CA127" s="484">
        <v>9</v>
      </c>
      <c r="CB127" s="484">
        <v>15</v>
      </c>
      <c r="CC127" s="484">
        <v>0</v>
      </c>
      <c r="CD127" s="146">
        <v>8</v>
      </c>
      <c r="CE127" s="146">
        <v>10</v>
      </c>
      <c r="CF127" s="146">
        <v>10</v>
      </c>
      <c r="CG127" s="491"/>
      <c r="CH127" s="492">
        <f t="shared" si="69"/>
        <v>93</v>
      </c>
      <c r="CI127" s="493">
        <f t="shared" si="70"/>
        <v>122</v>
      </c>
      <c r="CJ127" s="493">
        <f t="shared" si="71"/>
        <v>30</v>
      </c>
      <c r="CK127" s="493">
        <f t="shared" si="72"/>
        <v>65</v>
      </c>
      <c r="CL127" s="493">
        <f t="shared" si="73"/>
        <v>86</v>
      </c>
      <c r="CM127" s="493">
        <f t="shared" si="74"/>
        <v>11</v>
      </c>
      <c r="CN127" s="493">
        <f t="shared" si="75"/>
        <v>67</v>
      </c>
      <c r="CO127" s="493">
        <f t="shared" si="76"/>
        <v>69</v>
      </c>
      <c r="CP127" s="493">
        <f t="shared" si="77"/>
        <v>69</v>
      </c>
      <c r="CQ127"/>
      <c r="CR127" s="255">
        <f t="shared" si="78"/>
        <v>4</v>
      </c>
      <c r="CS127" s="256">
        <f t="shared" si="79"/>
        <v>-53</v>
      </c>
    </row>
    <row r="128" spans="1:97" ht="15" customHeight="1" x14ac:dyDescent="0.25">
      <c r="A128" s="9"/>
      <c r="B128" s="480">
        <v>29</v>
      </c>
      <c r="C128" s="481" t="s">
        <v>609</v>
      </c>
      <c r="D128" s="481" t="s">
        <v>106</v>
      </c>
      <c r="E128" s="482" t="s">
        <v>851</v>
      </c>
      <c r="F128" s="483">
        <v>0</v>
      </c>
      <c r="G128" s="484">
        <v>0</v>
      </c>
      <c r="H128" s="484">
        <v>0</v>
      </c>
      <c r="I128" s="484">
        <v>0</v>
      </c>
      <c r="J128" s="484">
        <v>0</v>
      </c>
      <c r="K128" s="484">
        <v>0</v>
      </c>
      <c r="L128" s="485" t="s">
        <v>929</v>
      </c>
      <c r="M128" s="485" t="s">
        <v>929</v>
      </c>
      <c r="N128" s="485" t="s">
        <v>929</v>
      </c>
      <c r="O128" s="486"/>
      <c r="P128" s="487">
        <v>0</v>
      </c>
      <c r="Q128" s="484">
        <v>0</v>
      </c>
      <c r="R128" s="484">
        <v>0</v>
      </c>
      <c r="S128" s="484">
        <v>0</v>
      </c>
      <c r="T128" s="488"/>
      <c r="U128" s="488"/>
      <c r="V128" s="239"/>
      <c r="W128" s="241"/>
      <c r="X128" s="242"/>
      <c r="Y128" s="489"/>
      <c r="Z128" s="487">
        <v>0</v>
      </c>
      <c r="AA128" s="484">
        <v>12</v>
      </c>
      <c r="AB128" s="484">
        <v>9</v>
      </c>
      <c r="AC128" s="484">
        <v>12</v>
      </c>
      <c r="AD128" s="484">
        <v>12</v>
      </c>
      <c r="AE128" s="484">
        <v>12</v>
      </c>
      <c r="AF128" s="146">
        <v>12</v>
      </c>
      <c r="AG128" s="146">
        <v>12</v>
      </c>
      <c r="AH128" s="146">
        <v>12</v>
      </c>
      <c r="AI128" s="489"/>
      <c r="AJ128" s="487">
        <v>0</v>
      </c>
      <c r="AK128" s="484">
        <v>0</v>
      </c>
      <c r="AL128" s="484">
        <v>0</v>
      </c>
      <c r="AM128" s="484">
        <v>0</v>
      </c>
      <c r="AN128" s="484">
        <v>0</v>
      </c>
      <c r="AO128" s="484">
        <v>0</v>
      </c>
      <c r="AP128" s="146">
        <v>0</v>
      </c>
      <c r="AQ128" s="146">
        <v>0</v>
      </c>
      <c r="AR128" s="146">
        <v>0</v>
      </c>
      <c r="AS128" s="489"/>
      <c r="AT128" s="487">
        <v>0</v>
      </c>
      <c r="AU128" s="484">
        <v>0</v>
      </c>
      <c r="AV128" s="484">
        <v>0</v>
      </c>
      <c r="AW128" s="484">
        <v>0</v>
      </c>
      <c r="AX128" s="127"/>
      <c r="AY128" s="488"/>
      <c r="AZ128" s="146"/>
      <c r="BA128" s="146"/>
      <c r="BB128" s="146"/>
      <c r="BC128" s="489"/>
      <c r="BD128" s="487">
        <v>0</v>
      </c>
      <c r="BE128" s="484">
        <v>0</v>
      </c>
      <c r="BF128" s="484">
        <v>0</v>
      </c>
      <c r="BG128" s="484">
        <v>0</v>
      </c>
      <c r="BH128" s="484">
        <v>0</v>
      </c>
      <c r="BI128" s="484">
        <v>0</v>
      </c>
      <c r="BJ128" s="146">
        <v>0</v>
      </c>
      <c r="BK128" s="146">
        <v>0</v>
      </c>
      <c r="BL128" s="146">
        <v>0</v>
      </c>
      <c r="BM128" s="489"/>
      <c r="BN128" s="487">
        <v>0</v>
      </c>
      <c r="BO128" s="484">
        <v>0</v>
      </c>
      <c r="BP128" s="484">
        <v>0</v>
      </c>
      <c r="BQ128" s="484">
        <v>0</v>
      </c>
      <c r="BR128" s="146">
        <v>0</v>
      </c>
      <c r="BS128" s="146">
        <v>0</v>
      </c>
      <c r="BT128" s="146">
        <v>0</v>
      </c>
      <c r="BU128" s="146">
        <v>0</v>
      </c>
      <c r="BV128" s="146">
        <v>0</v>
      </c>
      <c r="BW128" s="490"/>
      <c r="BX128" s="487">
        <v>0</v>
      </c>
      <c r="BY128" s="484">
        <v>0</v>
      </c>
      <c r="BZ128" s="484">
        <v>0</v>
      </c>
      <c r="CA128" s="484">
        <v>0</v>
      </c>
      <c r="CB128" s="484">
        <v>0</v>
      </c>
      <c r="CC128" s="484">
        <v>0</v>
      </c>
      <c r="CD128" s="146">
        <v>0</v>
      </c>
      <c r="CE128" s="146">
        <v>0</v>
      </c>
      <c r="CF128" s="146">
        <v>0</v>
      </c>
      <c r="CG128" s="491"/>
      <c r="CH128" s="492">
        <f t="shared" si="69"/>
        <v>0</v>
      </c>
      <c r="CI128" s="493">
        <f t="shared" si="70"/>
        <v>12</v>
      </c>
      <c r="CJ128" s="493">
        <f t="shared" si="71"/>
        <v>9</v>
      </c>
      <c r="CK128" s="493">
        <f t="shared" si="72"/>
        <v>12</v>
      </c>
      <c r="CL128" s="493">
        <f t="shared" si="73"/>
        <v>12</v>
      </c>
      <c r="CM128" s="493">
        <f t="shared" si="74"/>
        <v>12</v>
      </c>
      <c r="CN128" s="493">
        <f t="shared" si="75"/>
        <v>12</v>
      </c>
      <c r="CO128" s="493">
        <f t="shared" si="76"/>
        <v>12</v>
      </c>
      <c r="CP128" s="493">
        <f t="shared" si="77"/>
        <v>12</v>
      </c>
      <c r="CQ128"/>
      <c r="CR128" s="255">
        <f t="shared" si="78"/>
        <v>0</v>
      </c>
      <c r="CS128" s="256">
        <f t="shared" si="79"/>
        <v>0</v>
      </c>
    </row>
    <row r="129" spans="1:97" ht="15" customHeight="1" x14ac:dyDescent="0.25">
      <c r="A129" s="9"/>
      <c r="B129" s="480">
        <v>29</v>
      </c>
      <c r="C129" s="481" t="s">
        <v>609</v>
      </c>
      <c r="D129" s="481" t="s">
        <v>107</v>
      </c>
      <c r="E129" s="482" t="s">
        <v>523</v>
      </c>
      <c r="F129" s="483">
        <v>12</v>
      </c>
      <c r="G129" s="484">
        <v>17</v>
      </c>
      <c r="H129" s="484">
        <v>0</v>
      </c>
      <c r="I129" s="484">
        <v>0</v>
      </c>
      <c r="J129" s="484">
        <v>0</v>
      </c>
      <c r="K129" s="484">
        <v>0</v>
      </c>
      <c r="L129" s="485">
        <v>0</v>
      </c>
      <c r="M129" s="485">
        <v>0</v>
      </c>
      <c r="N129" s="485">
        <v>0</v>
      </c>
      <c r="O129" s="486"/>
      <c r="P129" s="487">
        <v>8</v>
      </c>
      <c r="Q129" s="484">
        <v>32</v>
      </c>
      <c r="R129" s="484">
        <v>0</v>
      </c>
      <c r="S129" s="484">
        <v>0</v>
      </c>
      <c r="T129" s="484">
        <v>0</v>
      </c>
      <c r="U129" s="484">
        <v>0</v>
      </c>
      <c r="V129" s="233">
        <v>0</v>
      </c>
      <c r="W129" s="234">
        <v>0</v>
      </c>
      <c r="X129" s="235">
        <v>0</v>
      </c>
      <c r="Y129" s="489"/>
      <c r="Z129" s="487">
        <v>12</v>
      </c>
      <c r="AA129" s="484">
        <v>14</v>
      </c>
      <c r="AB129" s="484">
        <v>2</v>
      </c>
      <c r="AC129" s="484">
        <v>10</v>
      </c>
      <c r="AD129" s="484">
        <v>9</v>
      </c>
      <c r="AE129" s="484">
        <v>0</v>
      </c>
      <c r="AF129" s="146">
        <v>4</v>
      </c>
      <c r="AG129" s="146">
        <v>4</v>
      </c>
      <c r="AH129" s="146">
        <v>4</v>
      </c>
      <c r="AI129" s="489"/>
      <c r="AJ129" s="487">
        <v>14</v>
      </c>
      <c r="AK129" s="484">
        <v>30</v>
      </c>
      <c r="AL129" s="484">
        <v>6</v>
      </c>
      <c r="AM129" s="484">
        <v>12</v>
      </c>
      <c r="AN129" s="484">
        <v>16</v>
      </c>
      <c r="AO129" s="484">
        <v>8</v>
      </c>
      <c r="AP129" s="146">
        <v>12</v>
      </c>
      <c r="AQ129" s="146">
        <v>12</v>
      </c>
      <c r="AR129" s="146">
        <v>12</v>
      </c>
      <c r="AS129" s="489"/>
      <c r="AT129" s="487">
        <v>13</v>
      </c>
      <c r="AU129" s="484">
        <v>14</v>
      </c>
      <c r="AV129" s="484">
        <v>12</v>
      </c>
      <c r="AW129" s="484">
        <v>12</v>
      </c>
      <c r="AX129" s="127">
        <v>6</v>
      </c>
      <c r="AY129" s="484">
        <v>4</v>
      </c>
      <c r="AZ129" s="146">
        <v>4</v>
      </c>
      <c r="BA129" s="146">
        <v>4</v>
      </c>
      <c r="BB129" s="146">
        <v>4</v>
      </c>
      <c r="BC129" s="489"/>
      <c r="BD129" s="487">
        <v>7</v>
      </c>
      <c r="BE129" s="484">
        <v>22</v>
      </c>
      <c r="BF129" s="484">
        <v>0</v>
      </c>
      <c r="BG129" s="484">
        <v>7</v>
      </c>
      <c r="BH129" s="484">
        <v>10</v>
      </c>
      <c r="BI129" s="484">
        <v>1</v>
      </c>
      <c r="BJ129" s="146">
        <v>10</v>
      </c>
      <c r="BK129" s="146">
        <v>10</v>
      </c>
      <c r="BL129" s="146">
        <v>10</v>
      </c>
      <c r="BM129" s="489"/>
      <c r="BN129" s="487">
        <v>17</v>
      </c>
      <c r="BO129" s="484">
        <v>37</v>
      </c>
      <c r="BP129" s="484">
        <v>8</v>
      </c>
      <c r="BQ129" s="484">
        <v>32</v>
      </c>
      <c r="BR129" s="146">
        <v>10</v>
      </c>
      <c r="BS129" s="146">
        <v>0</v>
      </c>
      <c r="BT129" s="146">
        <v>17</v>
      </c>
      <c r="BU129" s="146">
        <v>17</v>
      </c>
      <c r="BV129" s="146">
        <v>17</v>
      </c>
      <c r="BW129" s="490"/>
      <c r="BX129" s="487">
        <v>3</v>
      </c>
      <c r="BY129" s="484">
        <v>12</v>
      </c>
      <c r="BZ129" s="484">
        <v>0</v>
      </c>
      <c r="CA129" s="484">
        <v>9</v>
      </c>
      <c r="CB129" s="484">
        <v>0</v>
      </c>
      <c r="CC129" s="484">
        <v>0</v>
      </c>
      <c r="CD129" s="146">
        <v>0</v>
      </c>
      <c r="CE129" s="146">
        <v>0</v>
      </c>
      <c r="CF129" s="146">
        <v>0</v>
      </c>
      <c r="CG129" s="491"/>
      <c r="CH129" s="492">
        <f t="shared" si="69"/>
        <v>86</v>
      </c>
      <c r="CI129" s="493">
        <f t="shared" si="70"/>
        <v>178</v>
      </c>
      <c r="CJ129" s="493">
        <f t="shared" si="71"/>
        <v>28</v>
      </c>
      <c r="CK129" s="493">
        <f t="shared" si="72"/>
        <v>82</v>
      </c>
      <c r="CL129" s="493">
        <f t="shared" si="73"/>
        <v>51</v>
      </c>
      <c r="CM129" s="493">
        <f t="shared" si="74"/>
        <v>13</v>
      </c>
      <c r="CN129" s="493">
        <f t="shared" si="75"/>
        <v>47</v>
      </c>
      <c r="CO129" s="493">
        <f t="shared" si="76"/>
        <v>47</v>
      </c>
      <c r="CP129" s="493">
        <f t="shared" si="77"/>
        <v>47</v>
      </c>
      <c r="CQ129"/>
      <c r="CR129" s="255">
        <f t="shared" si="78"/>
        <v>-35</v>
      </c>
      <c r="CS129" s="256">
        <f t="shared" si="79"/>
        <v>-131</v>
      </c>
    </row>
    <row r="130" spans="1:97" ht="15" customHeight="1" x14ac:dyDescent="0.25">
      <c r="A130" s="9"/>
      <c r="B130" s="495">
        <v>29</v>
      </c>
      <c r="C130" s="496" t="s">
        <v>609</v>
      </c>
      <c r="D130" s="496" t="s">
        <v>108</v>
      </c>
      <c r="E130" s="497" t="s">
        <v>524</v>
      </c>
      <c r="F130" s="498">
        <v>9</v>
      </c>
      <c r="G130" s="499">
        <v>14</v>
      </c>
      <c r="H130" s="499">
        <v>0</v>
      </c>
      <c r="I130" s="499">
        <v>0</v>
      </c>
      <c r="J130" s="499">
        <v>0</v>
      </c>
      <c r="K130" s="499">
        <v>0</v>
      </c>
      <c r="L130" s="500" t="s">
        <v>929</v>
      </c>
      <c r="M130" s="500" t="s">
        <v>929</v>
      </c>
      <c r="N130" s="500" t="s">
        <v>929</v>
      </c>
      <c r="O130" s="501"/>
      <c r="P130" s="502">
        <v>7</v>
      </c>
      <c r="Q130" s="499">
        <v>25</v>
      </c>
      <c r="R130" s="499">
        <v>0</v>
      </c>
      <c r="S130" s="499">
        <v>0</v>
      </c>
      <c r="T130" s="503"/>
      <c r="U130" s="503"/>
      <c r="V130" s="228"/>
      <c r="W130" s="228"/>
      <c r="X130" s="229"/>
      <c r="Y130" s="504"/>
      <c r="Z130" s="502">
        <v>8</v>
      </c>
      <c r="AA130" s="499">
        <v>10</v>
      </c>
      <c r="AB130" s="499">
        <v>2</v>
      </c>
      <c r="AC130" s="499">
        <v>10</v>
      </c>
      <c r="AD130" s="499">
        <v>9</v>
      </c>
      <c r="AE130" s="499">
        <v>0</v>
      </c>
      <c r="AF130" s="175">
        <v>4</v>
      </c>
      <c r="AG130" s="175">
        <v>4</v>
      </c>
      <c r="AH130" s="175">
        <v>4</v>
      </c>
      <c r="AI130" s="504"/>
      <c r="AJ130" s="502">
        <v>10</v>
      </c>
      <c r="AK130" s="499">
        <v>20</v>
      </c>
      <c r="AL130" s="499">
        <v>6</v>
      </c>
      <c r="AM130" s="499">
        <v>12</v>
      </c>
      <c r="AN130" s="499">
        <v>16</v>
      </c>
      <c r="AO130" s="499">
        <v>8</v>
      </c>
      <c r="AP130" s="175">
        <v>12</v>
      </c>
      <c r="AQ130" s="175">
        <v>12</v>
      </c>
      <c r="AR130" s="175">
        <v>12</v>
      </c>
      <c r="AS130" s="504"/>
      <c r="AT130" s="502">
        <v>12</v>
      </c>
      <c r="AU130" s="499">
        <v>12</v>
      </c>
      <c r="AV130" s="499">
        <v>12</v>
      </c>
      <c r="AW130" s="499">
        <v>12</v>
      </c>
      <c r="AX130" s="129">
        <v>6</v>
      </c>
      <c r="AY130" s="499">
        <v>4</v>
      </c>
      <c r="AZ130" s="175">
        <v>4</v>
      </c>
      <c r="BA130" s="175">
        <v>4</v>
      </c>
      <c r="BB130" s="175">
        <v>4</v>
      </c>
      <c r="BC130" s="504"/>
      <c r="BD130" s="502">
        <v>4</v>
      </c>
      <c r="BE130" s="499">
        <v>15</v>
      </c>
      <c r="BF130" s="499">
        <v>0</v>
      </c>
      <c r="BG130" s="499">
        <v>0</v>
      </c>
      <c r="BH130" s="499">
        <v>0</v>
      </c>
      <c r="BI130" s="499">
        <v>0</v>
      </c>
      <c r="BJ130" s="175">
        <v>0</v>
      </c>
      <c r="BK130" s="175">
        <v>0</v>
      </c>
      <c r="BL130" s="175">
        <v>0</v>
      </c>
      <c r="BM130" s="504"/>
      <c r="BN130" s="502">
        <v>10</v>
      </c>
      <c r="BO130" s="499">
        <v>15</v>
      </c>
      <c r="BP130" s="499">
        <v>4</v>
      </c>
      <c r="BQ130" s="499">
        <v>16</v>
      </c>
      <c r="BR130" s="175">
        <v>10</v>
      </c>
      <c r="BS130" s="175">
        <v>0</v>
      </c>
      <c r="BT130" s="175">
        <v>13</v>
      </c>
      <c r="BU130" s="175">
        <v>13</v>
      </c>
      <c r="BV130" s="175">
        <v>13</v>
      </c>
      <c r="BW130" s="505"/>
      <c r="BX130" s="502">
        <v>1</v>
      </c>
      <c r="BY130" s="499">
        <v>10</v>
      </c>
      <c r="BZ130" s="499">
        <v>0</v>
      </c>
      <c r="CA130" s="499">
        <v>9</v>
      </c>
      <c r="CB130" s="499">
        <v>0</v>
      </c>
      <c r="CC130" s="499">
        <v>0</v>
      </c>
      <c r="CD130" s="175">
        <v>0</v>
      </c>
      <c r="CE130" s="175">
        <v>0</v>
      </c>
      <c r="CF130" s="175">
        <v>0</v>
      </c>
      <c r="CG130" s="506"/>
      <c r="CH130" s="507">
        <f t="shared" si="69"/>
        <v>61</v>
      </c>
      <c r="CI130" s="508">
        <f t="shared" si="70"/>
        <v>121</v>
      </c>
      <c r="CJ130" s="508">
        <f t="shared" si="71"/>
        <v>24</v>
      </c>
      <c r="CK130" s="508">
        <f t="shared" si="72"/>
        <v>59</v>
      </c>
      <c r="CL130" s="508">
        <f t="shared" si="73"/>
        <v>41</v>
      </c>
      <c r="CM130" s="508">
        <f t="shared" si="74"/>
        <v>12</v>
      </c>
      <c r="CN130" s="508">
        <f t="shared" si="75"/>
        <v>33</v>
      </c>
      <c r="CO130" s="508">
        <f t="shared" si="76"/>
        <v>33</v>
      </c>
      <c r="CP130" s="508">
        <f t="shared" si="77"/>
        <v>33</v>
      </c>
      <c r="CQ130" s="249"/>
      <c r="CR130" s="264">
        <f t="shared" si="78"/>
        <v>-26</v>
      </c>
      <c r="CS130" s="257">
        <f t="shared" si="79"/>
        <v>-88</v>
      </c>
    </row>
    <row r="131" spans="1:97" ht="15" customHeight="1" x14ac:dyDescent="0.25">
      <c r="A131" s="9"/>
      <c r="B131" s="495">
        <v>29</v>
      </c>
      <c r="C131" s="496" t="s">
        <v>609</v>
      </c>
      <c r="D131" s="496" t="s">
        <v>109</v>
      </c>
      <c r="E131" s="497" t="s">
        <v>525</v>
      </c>
      <c r="F131" s="498">
        <v>3</v>
      </c>
      <c r="G131" s="499">
        <v>3</v>
      </c>
      <c r="H131" s="499">
        <v>0</v>
      </c>
      <c r="I131" s="499">
        <v>0</v>
      </c>
      <c r="J131" s="499">
        <v>0</v>
      </c>
      <c r="K131" s="499">
        <v>0</v>
      </c>
      <c r="L131" s="500" t="s">
        <v>929</v>
      </c>
      <c r="M131" s="500" t="s">
        <v>929</v>
      </c>
      <c r="N131" s="500" t="s">
        <v>929</v>
      </c>
      <c r="O131" s="501"/>
      <c r="P131" s="502">
        <v>1</v>
      </c>
      <c r="Q131" s="499">
        <v>7</v>
      </c>
      <c r="R131" s="499">
        <v>0</v>
      </c>
      <c r="S131" s="499">
        <v>0</v>
      </c>
      <c r="T131" s="503"/>
      <c r="U131" s="503"/>
      <c r="V131" s="228"/>
      <c r="W131" s="228"/>
      <c r="X131" s="229"/>
      <c r="Y131" s="504"/>
      <c r="Z131" s="502">
        <v>1</v>
      </c>
      <c r="AA131" s="499">
        <v>0</v>
      </c>
      <c r="AB131" s="499">
        <v>0</v>
      </c>
      <c r="AC131" s="499">
        <v>0</v>
      </c>
      <c r="AD131" s="503"/>
      <c r="AE131" s="503"/>
      <c r="AF131" s="175"/>
      <c r="AG131" s="175"/>
      <c r="AH131" s="175"/>
      <c r="AI131" s="504"/>
      <c r="AJ131" s="502">
        <v>4</v>
      </c>
      <c r="AK131" s="499">
        <v>10</v>
      </c>
      <c r="AL131" s="499">
        <v>0</v>
      </c>
      <c r="AM131" s="499">
        <v>0</v>
      </c>
      <c r="AN131" s="499">
        <v>0</v>
      </c>
      <c r="AO131" s="499">
        <v>0</v>
      </c>
      <c r="AP131" s="175">
        <v>0</v>
      </c>
      <c r="AQ131" s="175">
        <v>0</v>
      </c>
      <c r="AR131" s="175">
        <v>0</v>
      </c>
      <c r="AS131" s="504"/>
      <c r="AT131" s="502">
        <v>1</v>
      </c>
      <c r="AU131" s="499">
        <v>2</v>
      </c>
      <c r="AV131" s="499">
        <v>0</v>
      </c>
      <c r="AW131" s="499">
        <v>0</v>
      </c>
      <c r="AX131" s="129"/>
      <c r="AY131" s="503"/>
      <c r="AZ131" s="175"/>
      <c r="BA131" s="175"/>
      <c r="BB131" s="175"/>
      <c r="BC131" s="504"/>
      <c r="BD131" s="502">
        <v>3</v>
      </c>
      <c r="BE131" s="499">
        <v>7</v>
      </c>
      <c r="BF131" s="499">
        <v>0</v>
      </c>
      <c r="BG131" s="499">
        <v>7</v>
      </c>
      <c r="BH131" s="499">
        <v>10</v>
      </c>
      <c r="BI131" s="499">
        <v>1</v>
      </c>
      <c r="BJ131" s="175">
        <v>10</v>
      </c>
      <c r="BK131" s="175">
        <v>10</v>
      </c>
      <c r="BL131" s="175">
        <v>10</v>
      </c>
      <c r="BM131" s="504"/>
      <c r="BN131" s="502">
        <v>7</v>
      </c>
      <c r="BO131" s="499">
        <v>22</v>
      </c>
      <c r="BP131" s="499">
        <v>4</v>
      </c>
      <c r="BQ131" s="499">
        <v>16</v>
      </c>
      <c r="BR131" s="175">
        <v>0</v>
      </c>
      <c r="BS131" s="175">
        <v>0</v>
      </c>
      <c r="BT131" s="175">
        <v>4</v>
      </c>
      <c r="BU131" s="175">
        <v>4</v>
      </c>
      <c r="BV131" s="175">
        <v>4</v>
      </c>
      <c r="BW131" s="505"/>
      <c r="BX131" s="502">
        <v>0</v>
      </c>
      <c r="BY131" s="499">
        <v>0</v>
      </c>
      <c r="BZ131" s="499">
        <v>0</v>
      </c>
      <c r="CA131" s="499">
        <v>0</v>
      </c>
      <c r="CB131" s="499">
        <v>0</v>
      </c>
      <c r="CC131" s="499">
        <v>0</v>
      </c>
      <c r="CD131" s="175">
        <v>0</v>
      </c>
      <c r="CE131" s="175">
        <v>0</v>
      </c>
      <c r="CF131" s="175">
        <v>0</v>
      </c>
      <c r="CG131" s="506"/>
      <c r="CH131" s="507">
        <f t="shared" si="69"/>
        <v>20</v>
      </c>
      <c r="CI131" s="508">
        <f t="shared" si="70"/>
        <v>51</v>
      </c>
      <c r="CJ131" s="508">
        <f t="shared" si="71"/>
        <v>4</v>
      </c>
      <c r="CK131" s="508">
        <f t="shared" si="72"/>
        <v>23</v>
      </c>
      <c r="CL131" s="508">
        <f t="shared" si="73"/>
        <v>10</v>
      </c>
      <c r="CM131" s="508">
        <f t="shared" si="74"/>
        <v>1</v>
      </c>
      <c r="CN131" s="508">
        <f t="shared" si="75"/>
        <v>14</v>
      </c>
      <c r="CO131" s="508">
        <f t="shared" si="76"/>
        <v>14</v>
      </c>
      <c r="CP131" s="508">
        <f t="shared" si="77"/>
        <v>14</v>
      </c>
      <c r="CQ131" s="249"/>
      <c r="CR131" s="264">
        <f t="shared" si="78"/>
        <v>-9</v>
      </c>
      <c r="CS131" s="257">
        <f t="shared" si="79"/>
        <v>-37</v>
      </c>
    </row>
    <row r="132" spans="1:97" ht="15" customHeight="1" x14ac:dyDescent="0.25">
      <c r="A132" s="9"/>
      <c r="B132" s="495">
        <v>29</v>
      </c>
      <c r="C132" s="496" t="s">
        <v>609</v>
      </c>
      <c r="D132" s="496" t="s">
        <v>110</v>
      </c>
      <c r="E132" s="497" t="s">
        <v>526</v>
      </c>
      <c r="F132" s="498">
        <v>0</v>
      </c>
      <c r="G132" s="499">
        <v>0</v>
      </c>
      <c r="H132" s="499">
        <v>0</v>
      </c>
      <c r="I132" s="499">
        <v>0</v>
      </c>
      <c r="J132" s="499">
        <v>0</v>
      </c>
      <c r="K132" s="499">
        <v>0</v>
      </c>
      <c r="L132" s="500" t="s">
        <v>929</v>
      </c>
      <c r="M132" s="500" t="s">
        <v>929</v>
      </c>
      <c r="N132" s="500" t="s">
        <v>929</v>
      </c>
      <c r="O132" s="501"/>
      <c r="P132" s="502">
        <v>0</v>
      </c>
      <c r="Q132" s="499">
        <v>0</v>
      </c>
      <c r="R132" s="499">
        <v>0</v>
      </c>
      <c r="S132" s="499">
        <v>0</v>
      </c>
      <c r="T132" s="503"/>
      <c r="U132" s="503"/>
      <c r="V132" s="228"/>
      <c r="W132" s="228"/>
      <c r="X132" s="229"/>
      <c r="Y132" s="504"/>
      <c r="Z132" s="502">
        <v>3</v>
      </c>
      <c r="AA132" s="499">
        <v>4</v>
      </c>
      <c r="AB132" s="499">
        <v>0</v>
      </c>
      <c r="AC132" s="499">
        <v>0</v>
      </c>
      <c r="AD132" s="503"/>
      <c r="AE132" s="503"/>
      <c r="AF132" s="175"/>
      <c r="AG132" s="175"/>
      <c r="AH132" s="175"/>
      <c r="AI132" s="504"/>
      <c r="AJ132" s="502">
        <v>0</v>
      </c>
      <c r="AK132" s="499">
        <v>0</v>
      </c>
      <c r="AL132" s="499">
        <v>0</v>
      </c>
      <c r="AM132" s="499">
        <v>0</v>
      </c>
      <c r="AN132" s="499">
        <v>0</v>
      </c>
      <c r="AO132" s="499">
        <v>0</v>
      </c>
      <c r="AP132" s="175">
        <v>0</v>
      </c>
      <c r="AQ132" s="175">
        <v>0</v>
      </c>
      <c r="AR132" s="175">
        <v>0</v>
      </c>
      <c r="AS132" s="504"/>
      <c r="AT132" s="502">
        <v>0</v>
      </c>
      <c r="AU132" s="499">
        <v>0</v>
      </c>
      <c r="AV132" s="499">
        <v>0</v>
      </c>
      <c r="AW132" s="499">
        <v>0</v>
      </c>
      <c r="AX132" s="129"/>
      <c r="AY132" s="503"/>
      <c r="AZ132" s="175"/>
      <c r="BA132" s="175"/>
      <c r="BB132" s="175"/>
      <c r="BC132" s="504"/>
      <c r="BD132" s="502">
        <v>0</v>
      </c>
      <c r="BE132" s="499">
        <v>0</v>
      </c>
      <c r="BF132" s="499">
        <v>0</v>
      </c>
      <c r="BG132" s="499">
        <v>0</v>
      </c>
      <c r="BH132" s="499">
        <v>0</v>
      </c>
      <c r="BI132" s="499">
        <v>0</v>
      </c>
      <c r="BJ132" s="175">
        <v>0</v>
      </c>
      <c r="BK132" s="175">
        <v>0</v>
      </c>
      <c r="BL132" s="175">
        <v>0</v>
      </c>
      <c r="BM132" s="504"/>
      <c r="BN132" s="502">
        <v>0</v>
      </c>
      <c r="BO132" s="499">
        <v>0</v>
      </c>
      <c r="BP132" s="499">
        <v>0</v>
      </c>
      <c r="BQ132" s="499">
        <v>0</v>
      </c>
      <c r="BR132" s="175">
        <v>0</v>
      </c>
      <c r="BS132" s="175">
        <v>0</v>
      </c>
      <c r="BT132" s="175"/>
      <c r="BU132" s="175"/>
      <c r="BV132" s="175"/>
      <c r="BW132" s="505"/>
      <c r="BX132" s="502">
        <v>2</v>
      </c>
      <c r="BY132" s="499">
        <v>2</v>
      </c>
      <c r="BZ132" s="499">
        <v>0</v>
      </c>
      <c r="CA132" s="499">
        <v>0</v>
      </c>
      <c r="CB132" s="499">
        <v>0</v>
      </c>
      <c r="CC132" s="499">
        <v>0</v>
      </c>
      <c r="CD132" s="175">
        <v>0</v>
      </c>
      <c r="CE132" s="175">
        <v>0</v>
      </c>
      <c r="CF132" s="175">
        <v>0</v>
      </c>
      <c r="CG132" s="506"/>
      <c r="CH132" s="507">
        <f t="shared" si="69"/>
        <v>5</v>
      </c>
      <c r="CI132" s="508">
        <f t="shared" si="70"/>
        <v>6</v>
      </c>
      <c r="CJ132" s="508">
        <f t="shared" si="71"/>
        <v>0</v>
      </c>
      <c r="CK132" s="508">
        <f t="shared" si="72"/>
        <v>0</v>
      </c>
      <c r="CL132" s="508">
        <f t="shared" si="73"/>
        <v>0</v>
      </c>
      <c r="CM132" s="508">
        <f t="shared" si="74"/>
        <v>0</v>
      </c>
      <c r="CN132" s="508">
        <f t="shared" si="75"/>
        <v>0</v>
      </c>
      <c r="CO132" s="508">
        <f t="shared" si="76"/>
        <v>0</v>
      </c>
      <c r="CP132" s="508">
        <f t="shared" si="77"/>
        <v>0</v>
      </c>
      <c r="CQ132" s="249"/>
      <c r="CR132" s="264">
        <f t="shared" si="78"/>
        <v>0</v>
      </c>
      <c r="CS132" s="257">
        <f t="shared" si="79"/>
        <v>-6</v>
      </c>
    </row>
    <row r="133" spans="1:97" ht="15" customHeight="1" x14ac:dyDescent="0.25">
      <c r="B133" s="474">
        <v>31</v>
      </c>
      <c r="C133" s="475" t="s">
        <v>527</v>
      </c>
      <c r="D133" s="475" t="s">
        <v>609</v>
      </c>
      <c r="E133" s="476" t="s">
        <v>609</v>
      </c>
      <c r="F133" s="467">
        <f t="shared" ref="F133:K133" si="104">SUM(F134+F135+F136+F137+F138+F139+F143)</f>
        <v>8</v>
      </c>
      <c r="G133" s="468">
        <f t="shared" si="104"/>
        <v>8</v>
      </c>
      <c r="H133" s="468">
        <f t="shared" si="104"/>
        <v>0</v>
      </c>
      <c r="I133" s="468">
        <f t="shared" si="104"/>
        <v>17</v>
      </c>
      <c r="J133" s="468">
        <f t="shared" si="104"/>
        <v>19</v>
      </c>
      <c r="K133" s="468">
        <f t="shared" si="104"/>
        <v>0</v>
      </c>
      <c r="L133" s="465">
        <v>15</v>
      </c>
      <c r="M133" s="465">
        <v>12</v>
      </c>
      <c r="N133" s="465">
        <v>12</v>
      </c>
      <c r="O133" s="477"/>
      <c r="P133" s="467">
        <f t="shared" ref="P133:U133" si="105">SUM(P134+P135+P136+P137+P138+P139+P143)</f>
        <v>36</v>
      </c>
      <c r="Q133" s="468">
        <f t="shared" si="105"/>
        <v>36</v>
      </c>
      <c r="R133" s="468">
        <f t="shared" si="105"/>
        <v>0</v>
      </c>
      <c r="S133" s="468">
        <f t="shared" si="105"/>
        <v>5</v>
      </c>
      <c r="T133" s="468">
        <f t="shared" si="105"/>
        <v>10</v>
      </c>
      <c r="U133" s="468">
        <f t="shared" si="105"/>
        <v>0</v>
      </c>
      <c r="V133" s="174">
        <v>9</v>
      </c>
      <c r="W133" s="221">
        <v>9</v>
      </c>
      <c r="X133" s="222">
        <v>9</v>
      </c>
      <c r="Y133" s="469"/>
      <c r="Z133" s="467">
        <f t="shared" ref="Z133:AE133" si="106">SUM(Z134+Z135+Z136+Z137+Z138+Z139+Z143)</f>
        <v>51</v>
      </c>
      <c r="AA133" s="468">
        <f t="shared" si="106"/>
        <v>57</v>
      </c>
      <c r="AB133" s="468">
        <f t="shared" si="106"/>
        <v>22</v>
      </c>
      <c r="AC133" s="468">
        <f t="shared" si="106"/>
        <v>29</v>
      </c>
      <c r="AD133" s="468">
        <f t="shared" si="106"/>
        <v>8</v>
      </c>
      <c r="AE133" s="468">
        <f t="shared" si="106"/>
        <v>0</v>
      </c>
      <c r="AF133" s="147">
        <v>10</v>
      </c>
      <c r="AG133" s="147">
        <v>10</v>
      </c>
      <c r="AH133" s="147">
        <v>10</v>
      </c>
      <c r="AI133" s="469"/>
      <c r="AJ133" s="467">
        <f t="shared" ref="AJ133:AO133" si="107">SUM(AJ134+AJ135+AJ136+AJ137+AJ138+AJ139+AJ143)</f>
        <v>30</v>
      </c>
      <c r="AK133" s="468">
        <f t="shared" si="107"/>
        <v>30</v>
      </c>
      <c r="AL133" s="468">
        <f t="shared" si="107"/>
        <v>6</v>
      </c>
      <c r="AM133" s="468">
        <f t="shared" si="107"/>
        <v>0</v>
      </c>
      <c r="AN133" s="468">
        <f t="shared" si="107"/>
        <v>0</v>
      </c>
      <c r="AO133" s="468">
        <f t="shared" si="107"/>
        <v>0</v>
      </c>
      <c r="AP133" s="147">
        <v>0</v>
      </c>
      <c r="AQ133" s="147">
        <v>0</v>
      </c>
      <c r="AR133" s="147">
        <v>0</v>
      </c>
      <c r="AS133" s="469"/>
      <c r="AT133" s="467">
        <f t="shared" ref="AT133:AY133" si="108">SUM(AT134+AT135+AT136+AT137+AT138+AT139+AT143)</f>
        <v>24</v>
      </c>
      <c r="AU133" s="468">
        <f t="shared" si="108"/>
        <v>24</v>
      </c>
      <c r="AV133" s="468">
        <f t="shared" si="108"/>
        <v>5</v>
      </c>
      <c r="AW133" s="468">
        <f t="shared" si="108"/>
        <v>8</v>
      </c>
      <c r="AX133" s="128">
        <v>10</v>
      </c>
      <c r="AY133" s="468">
        <f t="shared" si="108"/>
        <v>0</v>
      </c>
      <c r="AZ133" s="147">
        <v>8</v>
      </c>
      <c r="BA133" s="147">
        <v>8</v>
      </c>
      <c r="BB133" s="147">
        <v>8</v>
      </c>
      <c r="BC133" s="469"/>
      <c r="BD133" s="467">
        <f t="shared" ref="BD133:BI133" si="109">SUM(BD134+BD135+BD136+BD137+BD138+BD139+BD143)</f>
        <v>26</v>
      </c>
      <c r="BE133" s="468">
        <f t="shared" si="109"/>
        <v>36</v>
      </c>
      <c r="BF133" s="468">
        <f t="shared" si="109"/>
        <v>8</v>
      </c>
      <c r="BG133" s="468">
        <f t="shared" si="109"/>
        <v>30</v>
      </c>
      <c r="BH133" s="468">
        <f t="shared" si="109"/>
        <v>10</v>
      </c>
      <c r="BI133" s="468">
        <f t="shared" si="109"/>
        <v>10</v>
      </c>
      <c r="BJ133" s="147">
        <v>7</v>
      </c>
      <c r="BK133" s="147">
        <v>7</v>
      </c>
      <c r="BL133" s="147">
        <v>7</v>
      </c>
      <c r="BM133" s="469"/>
      <c r="BN133" s="511">
        <f t="shared" ref="BN133:BQ133" si="110">SUM(BN134+BN135+BN136+BN137+BN138+BN139+BN143)</f>
        <v>81</v>
      </c>
      <c r="BO133" s="468">
        <f t="shared" si="110"/>
        <v>81</v>
      </c>
      <c r="BP133" s="468">
        <f t="shared" si="110"/>
        <v>18</v>
      </c>
      <c r="BQ133" s="468">
        <f t="shared" si="110"/>
        <v>44</v>
      </c>
      <c r="BR133" s="147">
        <v>55</v>
      </c>
      <c r="BS133" s="147">
        <v>18</v>
      </c>
      <c r="BT133" s="147">
        <v>41</v>
      </c>
      <c r="BU133" s="147">
        <v>41</v>
      </c>
      <c r="BV133" s="147">
        <v>41</v>
      </c>
      <c r="BW133" s="470"/>
      <c r="BX133" s="467">
        <f t="shared" ref="BX133:CC133" si="111">SUM(BX134+BX135+BX136+BX137+BX138+BX139+BX143)</f>
        <v>27</v>
      </c>
      <c r="BY133" s="468">
        <f t="shared" si="111"/>
        <v>27</v>
      </c>
      <c r="BZ133" s="468">
        <f t="shared" si="111"/>
        <v>0</v>
      </c>
      <c r="CA133" s="468">
        <f t="shared" si="111"/>
        <v>26</v>
      </c>
      <c r="CB133" s="468">
        <f t="shared" si="111"/>
        <v>79</v>
      </c>
      <c r="CC133" s="468">
        <f t="shared" si="111"/>
        <v>0</v>
      </c>
      <c r="CD133" s="147">
        <v>63</v>
      </c>
      <c r="CE133" s="147">
        <v>63</v>
      </c>
      <c r="CF133" s="147">
        <v>63</v>
      </c>
      <c r="CG133" s="471"/>
      <c r="CH133" s="478">
        <f t="shared" si="69"/>
        <v>283</v>
      </c>
      <c r="CI133" s="479">
        <f t="shared" si="70"/>
        <v>299</v>
      </c>
      <c r="CJ133" s="479">
        <f t="shared" si="71"/>
        <v>59</v>
      </c>
      <c r="CK133" s="479">
        <f t="shared" si="72"/>
        <v>159</v>
      </c>
      <c r="CL133" s="479">
        <f t="shared" si="73"/>
        <v>191</v>
      </c>
      <c r="CM133" s="479">
        <f t="shared" si="74"/>
        <v>28</v>
      </c>
      <c r="CN133" s="479">
        <f t="shared" si="75"/>
        <v>153</v>
      </c>
      <c r="CO133" s="479">
        <f t="shared" si="76"/>
        <v>150</v>
      </c>
      <c r="CP133" s="479">
        <f t="shared" si="77"/>
        <v>150</v>
      </c>
      <c r="CR133" s="253">
        <f t="shared" si="78"/>
        <v>-9</v>
      </c>
      <c r="CS133" s="254">
        <f t="shared" si="79"/>
        <v>-149</v>
      </c>
    </row>
    <row r="134" spans="1:97" ht="15" customHeight="1" x14ac:dyDescent="0.25">
      <c r="A134" s="9"/>
      <c r="B134" s="480">
        <v>31</v>
      </c>
      <c r="C134" s="481" t="s">
        <v>609</v>
      </c>
      <c r="D134" s="481" t="s">
        <v>111</v>
      </c>
      <c r="E134" s="482" t="s">
        <v>852</v>
      </c>
      <c r="F134" s="483">
        <v>0</v>
      </c>
      <c r="G134" s="484">
        <v>0</v>
      </c>
      <c r="H134" s="484">
        <v>0</v>
      </c>
      <c r="I134" s="484">
        <v>0</v>
      </c>
      <c r="J134" s="484">
        <v>0</v>
      </c>
      <c r="K134" s="484">
        <v>0</v>
      </c>
      <c r="L134" s="485" t="s">
        <v>929</v>
      </c>
      <c r="M134" s="485" t="s">
        <v>929</v>
      </c>
      <c r="N134" s="485" t="s">
        <v>929</v>
      </c>
      <c r="O134" s="486"/>
      <c r="P134" s="487">
        <v>0</v>
      </c>
      <c r="Q134" s="484">
        <v>0</v>
      </c>
      <c r="R134" s="484">
        <v>0</v>
      </c>
      <c r="S134" s="484">
        <v>0</v>
      </c>
      <c r="T134" s="488"/>
      <c r="U134" s="488"/>
      <c r="V134" s="233"/>
      <c r="W134" s="234"/>
      <c r="X134" s="235"/>
      <c r="Y134" s="489"/>
      <c r="Z134" s="487">
        <v>4</v>
      </c>
      <c r="AA134" s="484">
        <v>4</v>
      </c>
      <c r="AB134" s="484">
        <v>0</v>
      </c>
      <c r="AC134" s="484">
        <v>0</v>
      </c>
      <c r="AD134" s="488"/>
      <c r="AE134" s="488"/>
      <c r="AF134" s="146"/>
      <c r="AG134" s="146"/>
      <c r="AH134" s="146"/>
      <c r="AI134" s="489"/>
      <c r="AJ134" s="487">
        <v>0</v>
      </c>
      <c r="AK134" s="484">
        <v>0</v>
      </c>
      <c r="AL134" s="484">
        <v>0</v>
      </c>
      <c r="AM134" s="484">
        <v>0</v>
      </c>
      <c r="AN134" s="484">
        <v>0</v>
      </c>
      <c r="AO134" s="484">
        <v>0</v>
      </c>
      <c r="AP134" s="146">
        <v>0</v>
      </c>
      <c r="AQ134" s="146">
        <v>0</v>
      </c>
      <c r="AR134" s="146">
        <v>0</v>
      </c>
      <c r="AS134" s="489"/>
      <c r="AT134" s="487">
        <v>0</v>
      </c>
      <c r="AU134" s="484">
        <v>0</v>
      </c>
      <c r="AV134" s="484">
        <v>0</v>
      </c>
      <c r="AW134" s="484">
        <v>0</v>
      </c>
      <c r="AX134" s="127"/>
      <c r="AY134" s="488"/>
      <c r="AZ134" s="146"/>
      <c r="BA134" s="146"/>
      <c r="BB134" s="146"/>
      <c r="BC134" s="489"/>
      <c r="BD134" s="487">
        <v>0</v>
      </c>
      <c r="BE134" s="484">
        <v>0</v>
      </c>
      <c r="BF134" s="484">
        <v>0</v>
      </c>
      <c r="BG134" s="484">
        <v>0</v>
      </c>
      <c r="BH134" s="484">
        <v>0</v>
      </c>
      <c r="BI134" s="484">
        <v>0</v>
      </c>
      <c r="BJ134" s="146">
        <v>0</v>
      </c>
      <c r="BK134" s="146">
        <v>0</v>
      </c>
      <c r="BL134" s="146">
        <v>0</v>
      </c>
      <c r="BM134" s="489"/>
      <c r="BN134" s="487">
        <v>0</v>
      </c>
      <c r="BO134" s="484">
        <v>0</v>
      </c>
      <c r="BP134" s="484">
        <v>0</v>
      </c>
      <c r="BQ134" s="484">
        <v>0</v>
      </c>
      <c r="BR134" s="146"/>
      <c r="BS134" s="146"/>
      <c r="BT134" s="146">
        <v>0</v>
      </c>
      <c r="BU134" s="146">
        <v>0</v>
      </c>
      <c r="BV134" s="146"/>
      <c r="BW134" s="490"/>
      <c r="BX134" s="487">
        <v>0</v>
      </c>
      <c r="BY134" s="484">
        <v>0</v>
      </c>
      <c r="BZ134" s="484">
        <v>0</v>
      </c>
      <c r="CA134" s="484">
        <v>0</v>
      </c>
      <c r="CB134" s="484">
        <v>0</v>
      </c>
      <c r="CC134" s="484">
        <v>0</v>
      </c>
      <c r="CD134" s="146">
        <v>0</v>
      </c>
      <c r="CE134" s="146">
        <v>0</v>
      </c>
      <c r="CF134" s="146">
        <v>0</v>
      </c>
      <c r="CG134" s="491"/>
      <c r="CH134" s="492">
        <f t="shared" si="69"/>
        <v>4</v>
      </c>
      <c r="CI134" s="493">
        <f t="shared" si="70"/>
        <v>4</v>
      </c>
      <c r="CJ134" s="493">
        <f t="shared" si="71"/>
        <v>0</v>
      </c>
      <c r="CK134" s="493">
        <f t="shared" si="72"/>
        <v>0</v>
      </c>
      <c r="CL134" s="493">
        <f t="shared" si="73"/>
        <v>0</v>
      </c>
      <c r="CM134" s="493">
        <f t="shared" si="74"/>
        <v>0</v>
      </c>
      <c r="CN134" s="493">
        <f t="shared" si="75"/>
        <v>0</v>
      </c>
      <c r="CO134" s="493">
        <f t="shared" si="76"/>
        <v>0</v>
      </c>
      <c r="CP134" s="493">
        <f t="shared" si="77"/>
        <v>0</v>
      </c>
      <c r="CQ134"/>
      <c r="CR134" s="255">
        <f t="shared" si="78"/>
        <v>0</v>
      </c>
      <c r="CS134" s="256">
        <f t="shared" si="79"/>
        <v>-4</v>
      </c>
    </row>
    <row r="135" spans="1:97" ht="15" customHeight="1" x14ac:dyDescent="0.25">
      <c r="A135" s="9"/>
      <c r="B135" s="480">
        <v>31</v>
      </c>
      <c r="C135" s="481" t="s">
        <v>609</v>
      </c>
      <c r="D135" s="481" t="s">
        <v>112</v>
      </c>
      <c r="E135" s="482" t="s">
        <v>528</v>
      </c>
      <c r="F135" s="483">
        <v>0</v>
      </c>
      <c r="G135" s="484">
        <v>0</v>
      </c>
      <c r="H135" s="484">
        <v>0</v>
      </c>
      <c r="I135" s="484">
        <v>0</v>
      </c>
      <c r="J135" s="484">
        <v>0</v>
      </c>
      <c r="K135" s="484">
        <v>0</v>
      </c>
      <c r="L135" s="485" t="s">
        <v>929</v>
      </c>
      <c r="M135" s="485" t="s">
        <v>929</v>
      </c>
      <c r="N135" s="485" t="s">
        <v>929</v>
      </c>
      <c r="O135" s="486"/>
      <c r="P135" s="487">
        <v>2</v>
      </c>
      <c r="Q135" s="484">
        <v>2</v>
      </c>
      <c r="R135" s="484">
        <v>0</v>
      </c>
      <c r="S135" s="484">
        <v>0</v>
      </c>
      <c r="T135" s="488"/>
      <c r="U135" s="488"/>
      <c r="V135" s="233"/>
      <c r="W135" s="234"/>
      <c r="X135" s="235"/>
      <c r="Y135" s="489"/>
      <c r="Z135" s="487">
        <v>4</v>
      </c>
      <c r="AA135" s="484">
        <v>10</v>
      </c>
      <c r="AB135" s="484">
        <v>10</v>
      </c>
      <c r="AC135" s="484">
        <v>10</v>
      </c>
      <c r="AD135" s="488"/>
      <c r="AE135" s="488"/>
      <c r="AF135" s="146"/>
      <c r="AG135" s="146"/>
      <c r="AH135" s="146"/>
      <c r="AI135" s="489"/>
      <c r="AJ135" s="487">
        <v>2</v>
      </c>
      <c r="AK135" s="484">
        <v>2</v>
      </c>
      <c r="AL135" s="484">
        <v>0</v>
      </c>
      <c r="AM135" s="484">
        <v>0</v>
      </c>
      <c r="AN135" s="484">
        <v>0</v>
      </c>
      <c r="AO135" s="484">
        <v>0</v>
      </c>
      <c r="AP135" s="146">
        <v>0</v>
      </c>
      <c r="AQ135" s="146">
        <v>0</v>
      </c>
      <c r="AR135" s="146">
        <v>0</v>
      </c>
      <c r="AS135" s="489"/>
      <c r="AT135" s="487">
        <v>2</v>
      </c>
      <c r="AU135" s="484">
        <v>2</v>
      </c>
      <c r="AV135" s="484">
        <v>0</v>
      </c>
      <c r="AW135" s="484">
        <v>0</v>
      </c>
      <c r="AX135" s="127"/>
      <c r="AY135" s="488"/>
      <c r="AZ135" s="146"/>
      <c r="BA135" s="146"/>
      <c r="BB135" s="146"/>
      <c r="BC135" s="489"/>
      <c r="BD135" s="487">
        <v>2</v>
      </c>
      <c r="BE135" s="484">
        <v>2</v>
      </c>
      <c r="BF135" s="484">
        <v>0</v>
      </c>
      <c r="BG135" s="484">
        <v>0</v>
      </c>
      <c r="BH135" s="484">
        <v>0</v>
      </c>
      <c r="BI135" s="484">
        <v>0</v>
      </c>
      <c r="BJ135" s="146">
        <v>0</v>
      </c>
      <c r="BK135" s="146">
        <v>0</v>
      </c>
      <c r="BL135" s="146">
        <v>0</v>
      </c>
      <c r="BM135" s="489"/>
      <c r="BN135" s="487">
        <v>6</v>
      </c>
      <c r="BO135" s="484">
        <v>6</v>
      </c>
      <c r="BP135" s="484">
        <v>0</v>
      </c>
      <c r="BQ135" s="484">
        <v>0</v>
      </c>
      <c r="BR135" s="146"/>
      <c r="BS135" s="146"/>
      <c r="BT135" s="146">
        <v>0</v>
      </c>
      <c r="BU135" s="146">
        <v>0</v>
      </c>
      <c r="BV135" s="146">
        <v>0</v>
      </c>
      <c r="BW135" s="490"/>
      <c r="BX135" s="487">
        <v>0</v>
      </c>
      <c r="BY135" s="484">
        <v>0</v>
      </c>
      <c r="BZ135" s="484">
        <v>0</v>
      </c>
      <c r="CA135" s="484">
        <v>0</v>
      </c>
      <c r="CB135" s="484">
        <v>0</v>
      </c>
      <c r="CC135" s="484">
        <v>0</v>
      </c>
      <c r="CD135" s="146">
        <v>0</v>
      </c>
      <c r="CE135" s="146">
        <v>0</v>
      </c>
      <c r="CF135" s="146">
        <v>0</v>
      </c>
      <c r="CG135" s="491"/>
      <c r="CH135" s="492">
        <f t="shared" si="69"/>
        <v>18</v>
      </c>
      <c r="CI135" s="493">
        <f t="shared" si="70"/>
        <v>24</v>
      </c>
      <c r="CJ135" s="493">
        <f t="shared" si="71"/>
        <v>10</v>
      </c>
      <c r="CK135" s="493">
        <f t="shared" si="72"/>
        <v>10</v>
      </c>
      <c r="CL135" s="493">
        <f t="shared" si="73"/>
        <v>0</v>
      </c>
      <c r="CM135" s="493">
        <f t="shared" si="74"/>
        <v>0</v>
      </c>
      <c r="CN135" s="493">
        <f t="shared" si="75"/>
        <v>0</v>
      </c>
      <c r="CO135" s="493">
        <f t="shared" si="76"/>
        <v>0</v>
      </c>
      <c r="CP135" s="493">
        <f t="shared" si="77"/>
        <v>0</v>
      </c>
      <c r="CQ135"/>
      <c r="CR135" s="255">
        <f t="shared" si="78"/>
        <v>-10</v>
      </c>
      <c r="CS135" s="256">
        <f t="shared" si="79"/>
        <v>-24</v>
      </c>
    </row>
    <row r="136" spans="1:97" ht="15" customHeight="1" x14ac:dyDescent="0.25">
      <c r="A136" s="9"/>
      <c r="B136" s="480">
        <v>31</v>
      </c>
      <c r="C136" s="481" t="s">
        <v>609</v>
      </c>
      <c r="D136" s="481" t="s">
        <v>113</v>
      </c>
      <c r="E136" s="482" t="s">
        <v>853</v>
      </c>
      <c r="F136" s="483">
        <v>0</v>
      </c>
      <c r="G136" s="484">
        <v>0</v>
      </c>
      <c r="H136" s="484">
        <v>0</v>
      </c>
      <c r="I136" s="484">
        <v>0</v>
      </c>
      <c r="J136" s="484">
        <v>0</v>
      </c>
      <c r="K136" s="484">
        <v>0</v>
      </c>
      <c r="L136" s="485" t="s">
        <v>929</v>
      </c>
      <c r="M136" s="485" t="s">
        <v>929</v>
      </c>
      <c r="N136" s="485" t="s">
        <v>929</v>
      </c>
      <c r="O136" s="486"/>
      <c r="P136" s="487">
        <v>2</v>
      </c>
      <c r="Q136" s="484">
        <v>2</v>
      </c>
      <c r="R136" s="484">
        <v>0</v>
      </c>
      <c r="S136" s="484">
        <v>0</v>
      </c>
      <c r="T136" s="488"/>
      <c r="U136" s="488"/>
      <c r="V136" s="233"/>
      <c r="W136" s="234"/>
      <c r="X136" s="235"/>
      <c r="Y136" s="489"/>
      <c r="Z136" s="487">
        <v>7</v>
      </c>
      <c r="AA136" s="484">
        <v>7</v>
      </c>
      <c r="AB136" s="484">
        <v>2</v>
      </c>
      <c r="AC136" s="484">
        <v>5</v>
      </c>
      <c r="AD136" s="484">
        <v>0</v>
      </c>
      <c r="AE136" s="484">
        <v>0</v>
      </c>
      <c r="AF136" s="146">
        <v>0</v>
      </c>
      <c r="AG136" s="146">
        <v>0</v>
      </c>
      <c r="AH136" s="146">
        <v>0</v>
      </c>
      <c r="AI136" s="489"/>
      <c r="AJ136" s="487">
        <v>2</v>
      </c>
      <c r="AK136" s="484">
        <v>2</v>
      </c>
      <c r="AL136" s="484">
        <v>2</v>
      </c>
      <c r="AM136" s="484">
        <v>0</v>
      </c>
      <c r="AN136" s="484">
        <v>0</v>
      </c>
      <c r="AO136" s="484">
        <v>0</v>
      </c>
      <c r="AP136" s="146">
        <v>0</v>
      </c>
      <c r="AQ136" s="146">
        <v>0</v>
      </c>
      <c r="AR136" s="146">
        <v>0</v>
      </c>
      <c r="AS136" s="489"/>
      <c r="AT136" s="487">
        <v>2</v>
      </c>
      <c r="AU136" s="484">
        <v>2</v>
      </c>
      <c r="AV136" s="484">
        <v>0</v>
      </c>
      <c r="AW136" s="484">
        <v>0</v>
      </c>
      <c r="AX136" s="127"/>
      <c r="AY136" s="488"/>
      <c r="AZ136" s="146"/>
      <c r="BA136" s="146"/>
      <c r="BB136" s="146"/>
      <c r="BC136" s="489"/>
      <c r="BD136" s="487">
        <v>2</v>
      </c>
      <c r="BE136" s="484">
        <v>2</v>
      </c>
      <c r="BF136" s="484">
        <v>0</v>
      </c>
      <c r="BG136" s="484">
        <v>0</v>
      </c>
      <c r="BH136" s="484">
        <v>0</v>
      </c>
      <c r="BI136" s="484">
        <v>0</v>
      </c>
      <c r="BJ136" s="146">
        <v>0</v>
      </c>
      <c r="BK136" s="146">
        <v>0</v>
      </c>
      <c r="BL136" s="146">
        <v>0</v>
      </c>
      <c r="BM136" s="489"/>
      <c r="BN136" s="487">
        <v>8</v>
      </c>
      <c r="BO136" s="484">
        <v>8</v>
      </c>
      <c r="BP136" s="484">
        <v>0</v>
      </c>
      <c r="BQ136" s="484">
        <v>8</v>
      </c>
      <c r="BR136" s="146">
        <v>0</v>
      </c>
      <c r="BS136" s="146">
        <v>0</v>
      </c>
      <c r="BT136" s="146">
        <v>0</v>
      </c>
      <c r="BU136" s="146">
        <v>0</v>
      </c>
      <c r="BV136" s="146">
        <v>0</v>
      </c>
      <c r="BW136" s="490"/>
      <c r="BX136" s="487">
        <v>0</v>
      </c>
      <c r="BY136" s="484">
        <v>0</v>
      </c>
      <c r="BZ136" s="484">
        <v>0</v>
      </c>
      <c r="CA136" s="484">
        <v>0</v>
      </c>
      <c r="CB136" s="484">
        <v>0</v>
      </c>
      <c r="CC136" s="484">
        <v>0</v>
      </c>
      <c r="CD136" s="146">
        <v>0</v>
      </c>
      <c r="CE136" s="146">
        <v>0</v>
      </c>
      <c r="CF136" s="146">
        <v>0</v>
      </c>
      <c r="CG136" s="491"/>
      <c r="CH136" s="492">
        <f t="shared" si="69"/>
        <v>23</v>
      </c>
      <c r="CI136" s="493">
        <f t="shared" si="70"/>
        <v>23</v>
      </c>
      <c r="CJ136" s="493">
        <f t="shared" si="71"/>
        <v>4</v>
      </c>
      <c r="CK136" s="493">
        <f t="shared" si="72"/>
        <v>13</v>
      </c>
      <c r="CL136" s="493">
        <f t="shared" si="73"/>
        <v>0</v>
      </c>
      <c r="CM136" s="493">
        <f t="shared" si="74"/>
        <v>0</v>
      </c>
      <c r="CN136" s="493">
        <f t="shared" si="75"/>
        <v>0</v>
      </c>
      <c r="CO136" s="493">
        <f t="shared" si="76"/>
        <v>0</v>
      </c>
      <c r="CP136" s="493">
        <f t="shared" si="77"/>
        <v>0</v>
      </c>
      <c r="CQ136"/>
      <c r="CR136" s="255">
        <f t="shared" si="78"/>
        <v>-13</v>
      </c>
      <c r="CS136" s="256">
        <f t="shared" si="79"/>
        <v>-23</v>
      </c>
    </row>
    <row r="137" spans="1:97" ht="15" customHeight="1" x14ac:dyDescent="0.25">
      <c r="A137" s="9"/>
      <c r="B137" s="480">
        <v>31</v>
      </c>
      <c r="C137" s="481" t="s">
        <v>609</v>
      </c>
      <c r="D137" s="481" t="s">
        <v>114</v>
      </c>
      <c r="E137" s="482" t="s">
        <v>529</v>
      </c>
      <c r="F137" s="483">
        <v>2</v>
      </c>
      <c r="G137" s="484">
        <v>2</v>
      </c>
      <c r="H137" s="484">
        <v>0</v>
      </c>
      <c r="I137" s="484">
        <v>0</v>
      </c>
      <c r="J137" s="484">
        <v>0</v>
      </c>
      <c r="K137" s="484">
        <v>0</v>
      </c>
      <c r="L137" s="485" t="s">
        <v>929</v>
      </c>
      <c r="M137" s="485" t="s">
        <v>929</v>
      </c>
      <c r="N137" s="485" t="s">
        <v>929</v>
      </c>
      <c r="O137" s="486"/>
      <c r="P137" s="487">
        <v>2</v>
      </c>
      <c r="Q137" s="484">
        <v>2</v>
      </c>
      <c r="R137" s="484">
        <v>0</v>
      </c>
      <c r="S137" s="484">
        <v>0</v>
      </c>
      <c r="T137" s="488"/>
      <c r="U137" s="488"/>
      <c r="V137" s="233"/>
      <c r="W137" s="234"/>
      <c r="X137" s="235"/>
      <c r="Y137" s="489"/>
      <c r="Z137" s="487">
        <v>2</v>
      </c>
      <c r="AA137" s="484">
        <v>2</v>
      </c>
      <c r="AB137" s="484">
        <v>0</v>
      </c>
      <c r="AC137" s="484">
        <v>0</v>
      </c>
      <c r="AD137" s="488"/>
      <c r="AE137" s="488"/>
      <c r="AF137" s="146"/>
      <c r="AG137" s="146"/>
      <c r="AH137" s="146"/>
      <c r="AI137" s="489"/>
      <c r="AJ137" s="487">
        <v>4</v>
      </c>
      <c r="AK137" s="484">
        <v>4</v>
      </c>
      <c r="AL137" s="484">
        <v>0</v>
      </c>
      <c r="AM137" s="484">
        <v>0</v>
      </c>
      <c r="AN137" s="484">
        <v>0</v>
      </c>
      <c r="AO137" s="484">
        <v>0</v>
      </c>
      <c r="AP137" s="146">
        <v>0</v>
      </c>
      <c r="AQ137" s="146">
        <v>0</v>
      </c>
      <c r="AR137" s="146">
        <v>0</v>
      </c>
      <c r="AS137" s="489"/>
      <c r="AT137" s="487">
        <v>4</v>
      </c>
      <c r="AU137" s="484">
        <v>4</v>
      </c>
      <c r="AV137" s="484">
        <v>0</v>
      </c>
      <c r="AW137" s="484">
        <v>0</v>
      </c>
      <c r="AX137" s="127"/>
      <c r="AY137" s="488"/>
      <c r="AZ137" s="146"/>
      <c r="BA137" s="146"/>
      <c r="BB137" s="146"/>
      <c r="BC137" s="489"/>
      <c r="BD137" s="487">
        <v>0</v>
      </c>
      <c r="BE137" s="484">
        <v>0</v>
      </c>
      <c r="BF137" s="484">
        <v>0</v>
      </c>
      <c r="BG137" s="484">
        <v>0</v>
      </c>
      <c r="BH137" s="484">
        <v>0</v>
      </c>
      <c r="BI137" s="484">
        <v>0</v>
      </c>
      <c r="BJ137" s="146">
        <v>0</v>
      </c>
      <c r="BK137" s="146">
        <v>0</v>
      </c>
      <c r="BL137" s="146">
        <v>0</v>
      </c>
      <c r="BM137" s="489"/>
      <c r="BN137" s="487">
        <v>0</v>
      </c>
      <c r="BO137" s="484">
        <v>0</v>
      </c>
      <c r="BP137" s="484">
        <v>0</v>
      </c>
      <c r="BQ137" s="484">
        <v>0</v>
      </c>
      <c r="BR137" s="146"/>
      <c r="BS137" s="146"/>
      <c r="BT137" s="146">
        <v>0</v>
      </c>
      <c r="BU137" s="146">
        <v>0</v>
      </c>
      <c r="BV137" s="146">
        <v>0</v>
      </c>
      <c r="BW137" s="490"/>
      <c r="BX137" s="487">
        <v>0</v>
      </c>
      <c r="BY137" s="484">
        <v>0</v>
      </c>
      <c r="BZ137" s="484">
        <v>0</v>
      </c>
      <c r="CA137" s="484">
        <v>0</v>
      </c>
      <c r="CB137" s="484">
        <v>0</v>
      </c>
      <c r="CC137" s="484">
        <v>0</v>
      </c>
      <c r="CD137" s="146">
        <v>0</v>
      </c>
      <c r="CE137" s="146">
        <v>0</v>
      </c>
      <c r="CF137" s="146">
        <v>0</v>
      </c>
      <c r="CG137" s="491"/>
      <c r="CH137" s="492">
        <f t="shared" si="69"/>
        <v>14</v>
      </c>
      <c r="CI137" s="493">
        <f t="shared" si="70"/>
        <v>14</v>
      </c>
      <c r="CJ137" s="493">
        <f t="shared" si="71"/>
        <v>0</v>
      </c>
      <c r="CK137" s="493">
        <f t="shared" si="72"/>
        <v>0</v>
      </c>
      <c r="CL137" s="493">
        <f t="shared" si="73"/>
        <v>0</v>
      </c>
      <c r="CM137" s="493">
        <f t="shared" si="74"/>
        <v>0</v>
      </c>
      <c r="CN137" s="493">
        <f t="shared" si="75"/>
        <v>0</v>
      </c>
      <c r="CO137" s="493">
        <f t="shared" si="76"/>
        <v>0</v>
      </c>
      <c r="CP137" s="493">
        <f t="shared" si="77"/>
        <v>0</v>
      </c>
      <c r="CQ137"/>
      <c r="CR137" s="255">
        <f t="shared" si="78"/>
        <v>0</v>
      </c>
      <c r="CS137" s="256">
        <f t="shared" si="79"/>
        <v>-14</v>
      </c>
    </row>
    <row r="138" spans="1:97" ht="15" customHeight="1" x14ac:dyDescent="0.25">
      <c r="A138" s="9"/>
      <c r="B138" s="480">
        <v>31</v>
      </c>
      <c r="C138" s="481" t="s">
        <v>609</v>
      </c>
      <c r="D138" s="481" t="s">
        <v>115</v>
      </c>
      <c r="E138" s="482" t="s">
        <v>530</v>
      </c>
      <c r="F138" s="483">
        <v>0</v>
      </c>
      <c r="G138" s="484">
        <v>0</v>
      </c>
      <c r="H138" s="484">
        <v>0</v>
      </c>
      <c r="I138" s="484">
        <v>0</v>
      </c>
      <c r="J138" s="484">
        <v>0</v>
      </c>
      <c r="K138" s="484">
        <v>0</v>
      </c>
      <c r="L138" s="485" t="s">
        <v>929</v>
      </c>
      <c r="M138" s="485" t="s">
        <v>929</v>
      </c>
      <c r="N138" s="485" t="s">
        <v>929</v>
      </c>
      <c r="O138" s="486"/>
      <c r="P138" s="487">
        <v>2</v>
      </c>
      <c r="Q138" s="484">
        <v>2</v>
      </c>
      <c r="R138" s="484">
        <v>0</v>
      </c>
      <c r="S138" s="484">
        <v>0</v>
      </c>
      <c r="T138" s="488"/>
      <c r="U138" s="488"/>
      <c r="V138" s="233"/>
      <c r="W138" s="234"/>
      <c r="X138" s="235"/>
      <c r="Y138" s="489"/>
      <c r="Z138" s="487">
        <v>0</v>
      </c>
      <c r="AA138" s="484">
        <v>0</v>
      </c>
      <c r="AB138" s="484">
        <v>0</v>
      </c>
      <c r="AC138" s="484">
        <v>0</v>
      </c>
      <c r="AD138" s="488"/>
      <c r="AE138" s="488"/>
      <c r="AF138" s="146"/>
      <c r="AG138" s="146"/>
      <c r="AH138" s="146"/>
      <c r="AI138" s="489"/>
      <c r="AJ138" s="487">
        <v>0</v>
      </c>
      <c r="AK138" s="484">
        <v>0</v>
      </c>
      <c r="AL138" s="484">
        <v>0</v>
      </c>
      <c r="AM138" s="484">
        <v>0</v>
      </c>
      <c r="AN138" s="484">
        <v>0</v>
      </c>
      <c r="AO138" s="484">
        <v>0</v>
      </c>
      <c r="AP138" s="146">
        <v>0</v>
      </c>
      <c r="AQ138" s="146">
        <v>0</v>
      </c>
      <c r="AR138" s="146">
        <v>0</v>
      </c>
      <c r="AS138" s="489"/>
      <c r="AT138" s="487">
        <v>0</v>
      </c>
      <c r="AU138" s="484">
        <v>0</v>
      </c>
      <c r="AV138" s="484">
        <v>0</v>
      </c>
      <c r="AW138" s="484">
        <v>0</v>
      </c>
      <c r="AX138" s="127"/>
      <c r="AY138" s="488"/>
      <c r="AZ138" s="146"/>
      <c r="BA138" s="146"/>
      <c r="BB138" s="146"/>
      <c r="BC138" s="489"/>
      <c r="BD138" s="487">
        <v>0</v>
      </c>
      <c r="BE138" s="484">
        <v>0</v>
      </c>
      <c r="BF138" s="484">
        <v>0</v>
      </c>
      <c r="BG138" s="484">
        <v>0</v>
      </c>
      <c r="BH138" s="484">
        <v>0</v>
      </c>
      <c r="BI138" s="484">
        <v>0</v>
      </c>
      <c r="BJ138" s="146">
        <v>0</v>
      </c>
      <c r="BK138" s="146">
        <v>0</v>
      </c>
      <c r="BL138" s="146">
        <v>0</v>
      </c>
      <c r="BM138" s="489"/>
      <c r="BN138" s="487">
        <v>15</v>
      </c>
      <c r="BO138" s="484">
        <v>15</v>
      </c>
      <c r="BP138" s="484">
        <v>3</v>
      </c>
      <c r="BQ138" s="484">
        <v>12</v>
      </c>
      <c r="BR138" s="146">
        <v>8</v>
      </c>
      <c r="BS138" s="146">
        <v>8</v>
      </c>
      <c r="BT138" s="146">
        <v>7</v>
      </c>
      <c r="BU138" s="146">
        <v>7</v>
      </c>
      <c r="BV138" s="146">
        <v>7</v>
      </c>
      <c r="BW138" s="490"/>
      <c r="BX138" s="487">
        <v>0</v>
      </c>
      <c r="BY138" s="484">
        <v>0</v>
      </c>
      <c r="BZ138" s="484">
        <v>0</v>
      </c>
      <c r="CA138" s="484">
        <v>0</v>
      </c>
      <c r="CB138" s="484">
        <v>0</v>
      </c>
      <c r="CC138" s="484">
        <v>0</v>
      </c>
      <c r="CD138" s="146">
        <v>0</v>
      </c>
      <c r="CE138" s="146">
        <v>0</v>
      </c>
      <c r="CF138" s="146">
        <v>0</v>
      </c>
      <c r="CG138" s="491"/>
      <c r="CH138" s="492">
        <f t="shared" ref="CH138:CH201" si="112">SUM(F138+P138+Z138+AJ138+AT138+BD138+BN138+BX138)</f>
        <v>17</v>
      </c>
      <c r="CI138" s="493">
        <f t="shared" ref="CI138:CI201" si="113">SUM(G138+Q138+AA138+AK138+AU138+BE138+BO138+BY138)</f>
        <v>17</v>
      </c>
      <c r="CJ138" s="493">
        <f t="shared" ref="CJ138:CJ201" si="114">SUM(H138+R138+AB138+AL138+AV138+BF138+BP138+BZ138)</f>
        <v>3</v>
      </c>
      <c r="CK138" s="493">
        <f t="shared" ref="CK138:CK201" si="115">SUM(I138+S138+AC138+AM138+AW138+BG138+BQ138+CA138)</f>
        <v>12</v>
      </c>
      <c r="CL138" s="493">
        <f t="shared" ref="CL138:CL201" si="116">SUM(J138+T138+AD138+AN138+AX138+BH138+BR138+CB138)</f>
        <v>8</v>
      </c>
      <c r="CM138" s="493">
        <f t="shared" ref="CM138:CM201" si="117">SUM(K138+U138+AE138+AO138+AY138+BI138+BS138+CC138)</f>
        <v>8</v>
      </c>
      <c r="CN138" s="493">
        <f t="shared" ref="CN138:CN201" si="118">SUM(L138+V138+AF138+AP138+AZ138+BJ138+BT138+CD138)</f>
        <v>7</v>
      </c>
      <c r="CO138" s="493">
        <f t="shared" ref="CO138:CO201" si="119">SUM(M138+W138+AG138+AQ138+BA138+BK138+BU138+CE138)</f>
        <v>7</v>
      </c>
      <c r="CP138" s="493">
        <f t="shared" ref="CP138:CP201" si="120">SUM(N138+X138+AH138+AR138+BB138+BL138+BV138+CF138)</f>
        <v>7</v>
      </c>
      <c r="CQ138"/>
      <c r="CR138" s="255">
        <f t="shared" si="78"/>
        <v>-5</v>
      </c>
      <c r="CS138" s="256">
        <f t="shared" si="79"/>
        <v>-10</v>
      </c>
    </row>
    <row r="139" spans="1:97" ht="15" customHeight="1" x14ac:dyDescent="0.25">
      <c r="A139" s="9"/>
      <c r="B139" s="480">
        <v>31</v>
      </c>
      <c r="C139" s="481" t="s">
        <v>609</v>
      </c>
      <c r="D139" s="481" t="s">
        <v>116</v>
      </c>
      <c r="E139" s="482" t="s">
        <v>531</v>
      </c>
      <c r="F139" s="483">
        <v>4</v>
      </c>
      <c r="G139" s="484">
        <f t="shared" ref="G139:K139" si="121">SUM(G140:G142)</f>
        <v>4</v>
      </c>
      <c r="H139" s="484">
        <f t="shared" si="121"/>
        <v>0</v>
      </c>
      <c r="I139" s="484">
        <f t="shared" si="121"/>
        <v>0</v>
      </c>
      <c r="J139" s="484">
        <f t="shared" si="121"/>
        <v>0</v>
      </c>
      <c r="K139" s="484">
        <f t="shared" si="121"/>
        <v>0</v>
      </c>
      <c r="L139" s="485">
        <v>0</v>
      </c>
      <c r="M139" s="485">
        <v>0</v>
      </c>
      <c r="N139" s="485">
        <v>0</v>
      </c>
      <c r="O139" s="486"/>
      <c r="P139" s="487">
        <f t="shared" ref="P139:U139" si="122">SUM(P140:P142)</f>
        <v>26</v>
      </c>
      <c r="Q139" s="484">
        <f t="shared" si="122"/>
        <v>26</v>
      </c>
      <c r="R139" s="484">
        <f t="shared" si="122"/>
        <v>0</v>
      </c>
      <c r="S139" s="484">
        <f t="shared" si="122"/>
        <v>5</v>
      </c>
      <c r="T139" s="484">
        <f t="shared" si="122"/>
        <v>10</v>
      </c>
      <c r="U139" s="484">
        <f t="shared" si="122"/>
        <v>0</v>
      </c>
      <c r="V139" s="233">
        <v>9</v>
      </c>
      <c r="W139" s="234">
        <v>9</v>
      </c>
      <c r="X139" s="235">
        <v>9</v>
      </c>
      <c r="Y139" s="489"/>
      <c r="Z139" s="487">
        <f t="shared" ref="Z139:AE139" si="123">SUM(Z140:Z142)</f>
        <v>28</v>
      </c>
      <c r="AA139" s="484">
        <f t="shared" si="123"/>
        <v>28</v>
      </c>
      <c r="AB139" s="484">
        <f t="shared" si="123"/>
        <v>8</v>
      </c>
      <c r="AC139" s="484">
        <f t="shared" si="123"/>
        <v>8</v>
      </c>
      <c r="AD139" s="484">
        <f t="shared" si="123"/>
        <v>0</v>
      </c>
      <c r="AE139" s="484">
        <f t="shared" si="123"/>
        <v>0</v>
      </c>
      <c r="AF139" s="146">
        <v>0</v>
      </c>
      <c r="AG139" s="146">
        <v>0</v>
      </c>
      <c r="AH139" s="146">
        <v>0</v>
      </c>
      <c r="AI139" s="489"/>
      <c r="AJ139" s="487">
        <f t="shared" ref="AJ139:AO139" si="124">SUM(AJ140:AJ142)</f>
        <v>20</v>
      </c>
      <c r="AK139" s="484">
        <f t="shared" si="124"/>
        <v>20</v>
      </c>
      <c r="AL139" s="484">
        <f t="shared" si="124"/>
        <v>4</v>
      </c>
      <c r="AM139" s="484">
        <f t="shared" si="124"/>
        <v>0</v>
      </c>
      <c r="AN139" s="484">
        <f t="shared" si="124"/>
        <v>0</v>
      </c>
      <c r="AO139" s="484">
        <f t="shared" si="124"/>
        <v>0</v>
      </c>
      <c r="AP139" s="146">
        <v>0</v>
      </c>
      <c r="AQ139" s="146">
        <v>0</v>
      </c>
      <c r="AR139" s="146">
        <v>0</v>
      </c>
      <c r="AS139" s="489"/>
      <c r="AT139" s="487">
        <f t="shared" ref="AT139:AY139" si="125">SUM(AT140:AT142)</f>
        <v>10</v>
      </c>
      <c r="AU139" s="484">
        <f t="shared" si="125"/>
        <v>10</v>
      </c>
      <c r="AV139" s="484">
        <f t="shared" si="125"/>
        <v>5</v>
      </c>
      <c r="AW139" s="484">
        <f t="shared" si="125"/>
        <v>0</v>
      </c>
      <c r="AX139" s="127">
        <v>0</v>
      </c>
      <c r="AY139" s="484">
        <f t="shared" si="125"/>
        <v>0</v>
      </c>
      <c r="AZ139" s="146">
        <v>0</v>
      </c>
      <c r="BA139" s="146">
        <v>0</v>
      </c>
      <c r="BB139" s="146">
        <v>0</v>
      </c>
      <c r="BC139" s="489"/>
      <c r="BD139" s="487">
        <f t="shared" ref="BD139:BI139" si="126">SUM(BD140:BD142)</f>
        <v>20</v>
      </c>
      <c r="BE139" s="484">
        <f t="shared" si="126"/>
        <v>30</v>
      </c>
      <c r="BF139" s="484">
        <f t="shared" si="126"/>
        <v>8</v>
      </c>
      <c r="BG139" s="484">
        <f t="shared" si="126"/>
        <v>30</v>
      </c>
      <c r="BH139" s="484">
        <f t="shared" si="126"/>
        <v>10</v>
      </c>
      <c r="BI139" s="484">
        <f t="shared" si="126"/>
        <v>10</v>
      </c>
      <c r="BJ139" s="146">
        <v>7</v>
      </c>
      <c r="BK139" s="146">
        <v>7</v>
      </c>
      <c r="BL139" s="146">
        <v>7</v>
      </c>
      <c r="BM139" s="489"/>
      <c r="BN139" s="487">
        <f t="shared" ref="BN139:BQ139" si="127">SUM(BN140:BN142)</f>
        <v>46</v>
      </c>
      <c r="BO139" s="484">
        <f t="shared" si="127"/>
        <v>46</v>
      </c>
      <c r="BP139" s="484">
        <f t="shared" si="127"/>
        <v>14</v>
      </c>
      <c r="BQ139" s="484">
        <f t="shared" si="127"/>
        <v>24</v>
      </c>
      <c r="BR139" s="146">
        <v>37</v>
      </c>
      <c r="BS139" s="146">
        <v>8</v>
      </c>
      <c r="BT139" s="146">
        <v>34</v>
      </c>
      <c r="BU139" s="146">
        <v>34</v>
      </c>
      <c r="BV139" s="146">
        <v>34</v>
      </c>
      <c r="BW139" s="490"/>
      <c r="BX139" s="487">
        <f t="shared" ref="BX139:CC139" si="128">SUM(BX140:BX142)</f>
        <v>25</v>
      </c>
      <c r="BY139" s="484">
        <f t="shared" si="128"/>
        <v>25</v>
      </c>
      <c r="BZ139" s="484">
        <f t="shared" si="128"/>
        <v>0</v>
      </c>
      <c r="CA139" s="484">
        <f t="shared" si="128"/>
        <v>26</v>
      </c>
      <c r="CB139" s="484">
        <f t="shared" si="128"/>
        <v>79</v>
      </c>
      <c r="CC139" s="484">
        <f t="shared" si="128"/>
        <v>0</v>
      </c>
      <c r="CD139" s="146">
        <v>63</v>
      </c>
      <c r="CE139" s="146">
        <v>63</v>
      </c>
      <c r="CF139" s="146">
        <v>63</v>
      </c>
      <c r="CG139" s="491"/>
      <c r="CH139" s="492">
        <f t="shared" si="112"/>
        <v>179</v>
      </c>
      <c r="CI139" s="493">
        <f t="shared" si="113"/>
        <v>189</v>
      </c>
      <c r="CJ139" s="493">
        <f t="shared" si="114"/>
        <v>39</v>
      </c>
      <c r="CK139" s="493">
        <f t="shared" si="115"/>
        <v>93</v>
      </c>
      <c r="CL139" s="493">
        <f t="shared" si="116"/>
        <v>136</v>
      </c>
      <c r="CM139" s="493">
        <f t="shared" si="117"/>
        <v>18</v>
      </c>
      <c r="CN139" s="493">
        <f t="shared" si="118"/>
        <v>113</v>
      </c>
      <c r="CO139" s="493">
        <f t="shared" si="119"/>
        <v>113</v>
      </c>
      <c r="CP139" s="493">
        <f t="shared" si="120"/>
        <v>113</v>
      </c>
      <c r="CQ139"/>
      <c r="CR139" s="255">
        <f t="shared" ref="CR139:CR202" si="129">CP139-CK139</f>
        <v>20</v>
      </c>
      <c r="CS139" s="256">
        <f t="shared" ref="CS139:CS202" si="130">CP139-CI139</f>
        <v>-76</v>
      </c>
    </row>
    <row r="140" spans="1:97" ht="15" customHeight="1" x14ac:dyDescent="0.25">
      <c r="A140" s="9"/>
      <c r="B140" s="495">
        <v>31</v>
      </c>
      <c r="C140" s="496" t="s">
        <v>609</v>
      </c>
      <c r="D140" s="496" t="s">
        <v>947</v>
      </c>
      <c r="E140" s="497" t="s">
        <v>531</v>
      </c>
      <c r="F140" s="498">
        <v>4</v>
      </c>
      <c r="G140" s="499">
        <v>0</v>
      </c>
      <c r="H140" s="499">
        <v>0</v>
      </c>
      <c r="I140" s="499">
        <v>0</v>
      </c>
      <c r="J140" s="499">
        <v>0</v>
      </c>
      <c r="K140" s="499">
        <v>0</v>
      </c>
      <c r="L140" s="500"/>
      <c r="M140" s="500"/>
      <c r="N140" s="500"/>
      <c r="O140" s="501"/>
      <c r="P140" s="502">
        <v>0</v>
      </c>
      <c r="Q140" s="499">
        <v>0</v>
      </c>
      <c r="R140" s="499">
        <v>0</v>
      </c>
      <c r="S140" s="499">
        <v>0</v>
      </c>
      <c r="T140" s="499">
        <v>0</v>
      </c>
      <c r="U140" s="499">
        <v>0</v>
      </c>
      <c r="V140" s="515"/>
      <c r="W140" s="515"/>
      <c r="X140" s="516"/>
      <c r="Y140" s="504"/>
      <c r="Z140" s="502">
        <v>0</v>
      </c>
      <c r="AA140" s="499">
        <v>0</v>
      </c>
      <c r="AB140" s="499">
        <v>0</v>
      </c>
      <c r="AC140" s="499">
        <v>0</v>
      </c>
      <c r="AD140" s="499">
        <v>0</v>
      </c>
      <c r="AE140" s="499">
        <v>0</v>
      </c>
      <c r="AF140" s="175"/>
      <c r="AG140" s="175"/>
      <c r="AH140" s="175"/>
      <c r="AI140" s="504"/>
      <c r="AJ140" s="502">
        <v>0</v>
      </c>
      <c r="AK140" s="499">
        <v>0</v>
      </c>
      <c r="AL140" s="499">
        <v>0</v>
      </c>
      <c r="AM140" s="499">
        <v>0</v>
      </c>
      <c r="AN140" s="499">
        <v>0</v>
      </c>
      <c r="AO140" s="499">
        <v>0</v>
      </c>
      <c r="AP140" s="175"/>
      <c r="AQ140" s="175"/>
      <c r="AR140" s="175"/>
      <c r="AS140" s="504"/>
      <c r="AT140" s="502">
        <v>0</v>
      </c>
      <c r="AU140" s="499">
        <v>0</v>
      </c>
      <c r="AV140" s="499">
        <v>0</v>
      </c>
      <c r="AW140" s="499">
        <v>0</v>
      </c>
      <c r="AX140" s="129"/>
      <c r="AY140" s="499">
        <v>0</v>
      </c>
      <c r="AZ140" s="175"/>
      <c r="BA140" s="175"/>
      <c r="BB140" s="175"/>
      <c r="BC140" s="504"/>
      <c r="BD140" s="502">
        <v>0</v>
      </c>
      <c r="BE140" s="499">
        <v>0</v>
      </c>
      <c r="BF140" s="499">
        <v>0</v>
      </c>
      <c r="BG140" s="499">
        <v>0</v>
      </c>
      <c r="BH140" s="499">
        <v>0</v>
      </c>
      <c r="BI140" s="499">
        <v>0</v>
      </c>
      <c r="BJ140" s="175"/>
      <c r="BK140" s="175"/>
      <c r="BL140" s="175"/>
      <c r="BM140" s="504"/>
      <c r="BN140" s="502">
        <v>0</v>
      </c>
      <c r="BO140" s="499">
        <v>0</v>
      </c>
      <c r="BP140" s="499">
        <v>0</v>
      </c>
      <c r="BQ140" s="499">
        <v>0</v>
      </c>
      <c r="BR140" s="175">
        <v>8</v>
      </c>
      <c r="BS140" s="175">
        <v>8</v>
      </c>
      <c r="BT140" s="175">
        <v>11</v>
      </c>
      <c r="BU140" s="175">
        <v>11</v>
      </c>
      <c r="BV140" s="175">
        <v>11</v>
      </c>
      <c r="BW140" s="505"/>
      <c r="BX140" s="502">
        <v>0</v>
      </c>
      <c r="BY140" s="499">
        <v>0</v>
      </c>
      <c r="BZ140" s="499">
        <v>0</v>
      </c>
      <c r="CA140" s="499">
        <v>0</v>
      </c>
      <c r="CB140" s="499">
        <v>0</v>
      </c>
      <c r="CC140" s="499">
        <v>0</v>
      </c>
      <c r="CD140" s="175">
        <v>0</v>
      </c>
      <c r="CE140" s="175">
        <v>0</v>
      </c>
      <c r="CF140" s="175">
        <v>0</v>
      </c>
      <c r="CG140" s="506"/>
      <c r="CH140" s="507">
        <f t="shared" si="112"/>
        <v>4</v>
      </c>
      <c r="CI140" s="508">
        <f t="shared" si="113"/>
        <v>0</v>
      </c>
      <c r="CJ140" s="508">
        <f t="shared" si="114"/>
        <v>0</v>
      </c>
      <c r="CK140" s="508">
        <f t="shared" si="115"/>
        <v>0</v>
      </c>
      <c r="CL140" s="508">
        <f t="shared" si="116"/>
        <v>8</v>
      </c>
      <c r="CM140" s="508">
        <f t="shared" si="117"/>
        <v>8</v>
      </c>
      <c r="CN140" s="508">
        <f t="shared" si="118"/>
        <v>11</v>
      </c>
      <c r="CO140" s="508">
        <f t="shared" si="119"/>
        <v>11</v>
      </c>
      <c r="CP140" s="508">
        <f t="shared" si="120"/>
        <v>11</v>
      </c>
      <c r="CQ140" s="249"/>
      <c r="CR140" s="264">
        <f t="shared" si="129"/>
        <v>11</v>
      </c>
      <c r="CS140" s="257">
        <f t="shared" si="130"/>
        <v>11</v>
      </c>
    </row>
    <row r="141" spans="1:97" ht="15" customHeight="1" x14ac:dyDescent="0.25">
      <c r="A141" s="9"/>
      <c r="B141" s="495">
        <v>31</v>
      </c>
      <c r="C141" s="496" t="s">
        <v>609</v>
      </c>
      <c r="D141" s="496" t="s">
        <v>117</v>
      </c>
      <c r="E141" s="497" t="s">
        <v>854</v>
      </c>
      <c r="F141" s="498">
        <v>2</v>
      </c>
      <c r="G141" s="499">
        <v>2</v>
      </c>
      <c r="H141" s="499">
        <v>0</v>
      </c>
      <c r="I141" s="499">
        <v>0</v>
      </c>
      <c r="J141" s="499">
        <v>0</v>
      </c>
      <c r="K141" s="499">
        <v>0</v>
      </c>
      <c r="L141" s="500" t="s">
        <v>929</v>
      </c>
      <c r="M141" s="500" t="s">
        <v>929</v>
      </c>
      <c r="N141" s="500" t="s">
        <v>929</v>
      </c>
      <c r="O141" s="501"/>
      <c r="P141" s="502">
        <v>6</v>
      </c>
      <c r="Q141" s="499">
        <v>6</v>
      </c>
      <c r="R141" s="499">
        <v>0</v>
      </c>
      <c r="S141" s="499">
        <v>0</v>
      </c>
      <c r="T141" s="503"/>
      <c r="U141" s="503"/>
      <c r="V141" s="226"/>
      <c r="W141" s="226"/>
      <c r="X141" s="227"/>
      <c r="Y141" s="504"/>
      <c r="Z141" s="502">
        <v>16</v>
      </c>
      <c r="AA141" s="499">
        <v>16</v>
      </c>
      <c r="AB141" s="499">
        <v>0</v>
      </c>
      <c r="AC141" s="499">
        <v>0</v>
      </c>
      <c r="AD141" s="503"/>
      <c r="AE141" s="503"/>
      <c r="AF141" s="175"/>
      <c r="AG141" s="175"/>
      <c r="AH141" s="175"/>
      <c r="AI141" s="504"/>
      <c r="AJ141" s="502">
        <v>8</v>
      </c>
      <c r="AK141" s="499">
        <v>8</v>
      </c>
      <c r="AL141" s="499">
        <v>2</v>
      </c>
      <c r="AM141" s="499">
        <v>0</v>
      </c>
      <c r="AN141" s="499">
        <v>0</v>
      </c>
      <c r="AO141" s="499">
        <v>0</v>
      </c>
      <c r="AP141" s="175">
        <v>0</v>
      </c>
      <c r="AQ141" s="175">
        <v>0</v>
      </c>
      <c r="AR141" s="175">
        <v>0</v>
      </c>
      <c r="AS141" s="504"/>
      <c r="AT141" s="502">
        <v>4</v>
      </c>
      <c r="AU141" s="499">
        <v>4</v>
      </c>
      <c r="AV141" s="499">
        <v>2</v>
      </c>
      <c r="AW141" s="499">
        <v>0</v>
      </c>
      <c r="AX141" s="129"/>
      <c r="AY141" s="503"/>
      <c r="AZ141" s="175"/>
      <c r="BA141" s="175"/>
      <c r="BB141" s="175"/>
      <c r="BC141" s="504"/>
      <c r="BD141" s="502">
        <v>4</v>
      </c>
      <c r="BE141" s="499">
        <v>4</v>
      </c>
      <c r="BF141" s="499">
        <v>0</v>
      </c>
      <c r="BG141" s="499">
        <v>4</v>
      </c>
      <c r="BH141" s="499">
        <v>2</v>
      </c>
      <c r="BI141" s="499">
        <v>2</v>
      </c>
      <c r="BJ141" s="521">
        <v>2</v>
      </c>
      <c r="BK141" s="521">
        <v>2</v>
      </c>
      <c r="BL141" s="521">
        <v>2</v>
      </c>
      <c r="BM141" s="504"/>
      <c r="BN141" s="502">
        <v>20</v>
      </c>
      <c r="BO141" s="499">
        <v>20</v>
      </c>
      <c r="BP141" s="499">
        <v>6</v>
      </c>
      <c r="BQ141" s="499">
        <v>8</v>
      </c>
      <c r="BR141" s="175">
        <v>10</v>
      </c>
      <c r="BS141" s="175">
        <v>0</v>
      </c>
      <c r="BT141" s="175">
        <v>7</v>
      </c>
      <c r="BU141" s="175">
        <v>7</v>
      </c>
      <c r="BV141" s="175">
        <v>7</v>
      </c>
      <c r="BW141" s="505"/>
      <c r="BX141" s="502">
        <v>8</v>
      </c>
      <c r="BY141" s="499">
        <v>8</v>
      </c>
      <c r="BZ141" s="499">
        <v>0</v>
      </c>
      <c r="CA141" s="499">
        <v>8</v>
      </c>
      <c r="CB141" s="499">
        <v>0</v>
      </c>
      <c r="CC141" s="499">
        <v>0</v>
      </c>
      <c r="CD141" s="175">
        <v>9</v>
      </c>
      <c r="CE141" s="175">
        <v>9</v>
      </c>
      <c r="CF141" s="175">
        <v>9</v>
      </c>
      <c r="CG141" s="506"/>
      <c r="CH141" s="507">
        <f t="shared" si="112"/>
        <v>68</v>
      </c>
      <c r="CI141" s="508">
        <f t="shared" si="113"/>
        <v>68</v>
      </c>
      <c r="CJ141" s="508">
        <f t="shared" si="114"/>
        <v>10</v>
      </c>
      <c r="CK141" s="508">
        <f t="shared" si="115"/>
        <v>20</v>
      </c>
      <c r="CL141" s="508">
        <f t="shared" si="116"/>
        <v>12</v>
      </c>
      <c r="CM141" s="508">
        <f t="shared" si="117"/>
        <v>2</v>
      </c>
      <c r="CN141" s="508">
        <f t="shared" si="118"/>
        <v>18</v>
      </c>
      <c r="CO141" s="508">
        <f t="shared" si="119"/>
        <v>18</v>
      </c>
      <c r="CP141" s="508">
        <f t="shared" si="120"/>
        <v>18</v>
      </c>
      <c r="CQ141" s="249"/>
      <c r="CR141" s="264">
        <f t="shared" si="129"/>
        <v>-2</v>
      </c>
      <c r="CS141" s="257">
        <f t="shared" si="130"/>
        <v>-50</v>
      </c>
    </row>
    <row r="142" spans="1:97" ht="15" customHeight="1" x14ac:dyDescent="0.25">
      <c r="A142" s="9"/>
      <c r="B142" s="495">
        <v>31</v>
      </c>
      <c r="C142" s="496" t="s">
        <v>609</v>
      </c>
      <c r="D142" s="496" t="s">
        <v>118</v>
      </c>
      <c r="E142" s="497" t="s">
        <v>532</v>
      </c>
      <c r="F142" s="498">
        <v>2</v>
      </c>
      <c r="G142" s="499">
        <v>2</v>
      </c>
      <c r="H142" s="499">
        <v>0</v>
      </c>
      <c r="I142" s="499">
        <v>0</v>
      </c>
      <c r="J142" s="499">
        <v>0</v>
      </c>
      <c r="K142" s="499">
        <v>0</v>
      </c>
      <c r="L142" s="500">
        <v>0</v>
      </c>
      <c r="M142" s="500">
        <v>0</v>
      </c>
      <c r="N142" s="500">
        <v>0</v>
      </c>
      <c r="O142" s="501"/>
      <c r="P142" s="502">
        <v>20</v>
      </c>
      <c r="Q142" s="499">
        <v>20</v>
      </c>
      <c r="R142" s="499">
        <v>0</v>
      </c>
      <c r="S142" s="499">
        <v>5</v>
      </c>
      <c r="T142" s="499">
        <v>10</v>
      </c>
      <c r="U142" s="499">
        <v>0</v>
      </c>
      <c r="V142" s="228">
        <v>9</v>
      </c>
      <c r="W142" s="228">
        <v>9</v>
      </c>
      <c r="X142" s="229">
        <v>9</v>
      </c>
      <c r="Y142" s="504"/>
      <c r="Z142" s="502">
        <v>12</v>
      </c>
      <c r="AA142" s="499">
        <v>12</v>
      </c>
      <c r="AB142" s="499">
        <v>8</v>
      </c>
      <c r="AC142" s="499">
        <v>8</v>
      </c>
      <c r="AD142" s="499">
        <v>0</v>
      </c>
      <c r="AE142" s="499">
        <v>0</v>
      </c>
      <c r="AF142" s="175">
        <v>0</v>
      </c>
      <c r="AG142" s="175">
        <v>0</v>
      </c>
      <c r="AH142" s="175">
        <v>0</v>
      </c>
      <c r="AI142" s="504"/>
      <c r="AJ142" s="502">
        <v>12</v>
      </c>
      <c r="AK142" s="499">
        <v>12</v>
      </c>
      <c r="AL142" s="499">
        <v>2</v>
      </c>
      <c r="AM142" s="499">
        <v>0</v>
      </c>
      <c r="AN142" s="499">
        <v>0</v>
      </c>
      <c r="AO142" s="499">
        <v>0</v>
      </c>
      <c r="AP142" s="175">
        <v>0</v>
      </c>
      <c r="AQ142" s="175">
        <v>0</v>
      </c>
      <c r="AR142" s="175">
        <v>0</v>
      </c>
      <c r="AS142" s="504"/>
      <c r="AT142" s="502">
        <v>6</v>
      </c>
      <c r="AU142" s="499">
        <v>6</v>
      </c>
      <c r="AV142" s="499">
        <v>3</v>
      </c>
      <c r="AW142" s="499">
        <v>0</v>
      </c>
      <c r="AX142" s="129">
        <v>0</v>
      </c>
      <c r="AY142" s="499">
        <v>0</v>
      </c>
      <c r="AZ142" s="175">
        <v>0</v>
      </c>
      <c r="BA142" s="175">
        <v>0</v>
      </c>
      <c r="BB142" s="175">
        <v>0</v>
      </c>
      <c r="BC142" s="504"/>
      <c r="BD142" s="502">
        <v>16</v>
      </c>
      <c r="BE142" s="499">
        <v>26</v>
      </c>
      <c r="BF142" s="499">
        <v>8</v>
      </c>
      <c r="BG142" s="499">
        <v>26</v>
      </c>
      <c r="BH142" s="499">
        <v>8</v>
      </c>
      <c r="BI142" s="499">
        <v>8</v>
      </c>
      <c r="BJ142" s="521">
        <v>5</v>
      </c>
      <c r="BK142" s="521">
        <v>5</v>
      </c>
      <c r="BL142" s="521">
        <v>5</v>
      </c>
      <c r="BM142" s="504"/>
      <c r="BN142" s="502">
        <v>26</v>
      </c>
      <c r="BO142" s="499">
        <v>26</v>
      </c>
      <c r="BP142" s="499">
        <v>8</v>
      </c>
      <c r="BQ142" s="499">
        <v>16</v>
      </c>
      <c r="BR142" s="175">
        <v>19</v>
      </c>
      <c r="BS142" s="175">
        <v>0</v>
      </c>
      <c r="BT142" s="175">
        <v>16</v>
      </c>
      <c r="BU142" s="175">
        <v>16</v>
      </c>
      <c r="BV142" s="175">
        <v>16</v>
      </c>
      <c r="BW142" s="505"/>
      <c r="BX142" s="502">
        <v>17</v>
      </c>
      <c r="BY142" s="499">
        <v>17</v>
      </c>
      <c r="BZ142" s="499">
        <v>0</v>
      </c>
      <c r="CA142" s="499">
        <v>18</v>
      </c>
      <c r="CB142" s="499">
        <v>79</v>
      </c>
      <c r="CC142" s="499">
        <v>0</v>
      </c>
      <c r="CD142" s="175">
        <v>54</v>
      </c>
      <c r="CE142" s="175">
        <v>54</v>
      </c>
      <c r="CF142" s="175">
        <v>54</v>
      </c>
      <c r="CG142" s="506"/>
      <c r="CH142" s="507">
        <f t="shared" si="112"/>
        <v>111</v>
      </c>
      <c r="CI142" s="508">
        <f t="shared" si="113"/>
        <v>121</v>
      </c>
      <c r="CJ142" s="508">
        <f t="shared" si="114"/>
        <v>29</v>
      </c>
      <c r="CK142" s="508">
        <f t="shared" si="115"/>
        <v>73</v>
      </c>
      <c r="CL142" s="508">
        <f t="shared" si="116"/>
        <v>116</v>
      </c>
      <c r="CM142" s="508">
        <f t="shared" si="117"/>
        <v>8</v>
      </c>
      <c r="CN142" s="508">
        <f t="shared" si="118"/>
        <v>84</v>
      </c>
      <c r="CO142" s="508">
        <f t="shared" si="119"/>
        <v>84</v>
      </c>
      <c r="CP142" s="508">
        <f t="shared" si="120"/>
        <v>84</v>
      </c>
      <c r="CQ142" s="249"/>
      <c r="CR142" s="264">
        <f t="shared" si="129"/>
        <v>11</v>
      </c>
      <c r="CS142" s="257">
        <f t="shared" si="130"/>
        <v>-37</v>
      </c>
    </row>
    <row r="143" spans="1:97" ht="15" customHeight="1" x14ac:dyDescent="0.25">
      <c r="A143" s="9"/>
      <c r="B143" s="480">
        <v>31</v>
      </c>
      <c r="C143" s="481" t="s">
        <v>609</v>
      </c>
      <c r="D143" s="481" t="s">
        <v>119</v>
      </c>
      <c r="E143" s="482" t="s">
        <v>533</v>
      </c>
      <c r="F143" s="483">
        <v>2</v>
      </c>
      <c r="G143" s="484">
        <v>2</v>
      </c>
      <c r="H143" s="484">
        <v>0</v>
      </c>
      <c r="I143" s="484">
        <v>17</v>
      </c>
      <c r="J143" s="484">
        <v>19</v>
      </c>
      <c r="K143" s="484">
        <v>0</v>
      </c>
      <c r="L143" s="485">
        <v>15</v>
      </c>
      <c r="M143" s="485">
        <v>12</v>
      </c>
      <c r="N143" s="485">
        <v>12</v>
      </c>
      <c r="O143" s="486"/>
      <c r="P143" s="487">
        <v>2</v>
      </c>
      <c r="Q143" s="484">
        <v>2</v>
      </c>
      <c r="R143" s="484">
        <v>0</v>
      </c>
      <c r="S143" s="484">
        <v>0</v>
      </c>
      <c r="T143" s="488"/>
      <c r="U143" s="488"/>
      <c r="V143" s="233"/>
      <c r="W143" s="234"/>
      <c r="X143" s="235"/>
      <c r="Y143" s="489"/>
      <c r="Z143" s="487">
        <v>6</v>
      </c>
      <c r="AA143" s="484">
        <v>6</v>
      </c>
      <c r="AB143" s="484">
        <v>2</v>
      </c>
      <c r="AC143" s="484">
        <v>6</v>
      </c>
      <c r="AD143" s="484">
        <v>8</v>
      </c>
      <c r="AE143" s="484">
        <v>0</v>
      </c>
      <c r="AF143" s="146">
        <v>10</v>
      </c>
      <c r="AG143" s="146">
        <v>10</v>
      </c>
      <c r="AH143" s="146">
        <v>10</v>
      </c>
      <c r="AI143" s="489"/>
      <c r="AJ143" s="487">
        <v>2</v>
      </c>
      <c r="AK143" s="484">
        <v>2</v>
      </c>
      <c r="AL143" s="484">
        <v>0</v>
      </c>
      <c r="AM143" s="484">
        <v>0</v>
      </c>
      <c r="AN143" s="484">
        <v>0</v>
      </c>
      <c r="AO143" s="484">
        <v>0</v>
      </c>
      <c r="AP143" s="146">
        <v>0</v>
      </c>
      <c r="AQ143" s="146">
        <v>0</v>
      </c>
      <c r="AR143" s="146">
        <v>0</v>
      </c>
      <c r="AS143" s="489"/>
      <c r="AT143" s="487">
        <v>6</v>
      </c>
      <c r="AU143" s="484">
        <v>6</v>
      </c>
      <c r="AV143" s="484">
        <v>0</v>
      </c>
      <c r="AW143" s="484">
        <v>8</v>
      </c>
      <c r="AX143" s="127">
        <v>10</v>
      </c>
      <c r="AY143" s="484">
        <v>0</v>
      </c>
      <c r="AZ143" s="146">
        <v>8</v>
      </c>
      <c r="BA143" s="146">
        <v>8</v>
      </c>
      <c r="BB143" s="146">
        <v>8</v>
      </c>
      <c r="BC143" s="489"/>
      <c r="BD143" s="487">
        <v>2</v>
      </c>
      <c r="BE143" s="484">
        <v>2</v>
      </c>
      <c r="BF143" s="484">
        <v>0</v>
      </c>
      <c r="BG143" s="484">
        <v>0</v>
      </c>
      <c r="BH143" s="484">
        <v>0</v>
      </c>
      <c r="BI143" s="484">
        <v>0</v>
      </c>
      <c r="BJ143" s="146">
        <v>0</v>
      </c>
      <c r="BK143" s="146">
        <v>0</v>
      </c>
      <c r="BL143" s="146">
        <v>0</v>
      </c>
      <c r="BM143" s="489"/>
      <c r="BN143" s="487">
        <v>6</v>
      </c>
      <c r="BO143" s="484">
        <v>6</v>
      </c>
      <c r="BP143" s="484">
        <v>1</v>
      </c>
      <c r="BQ143" s="484">
        <v>0</v>
      </c>
      <c r="BR143" s="146">
        <v>10</v>
      </c>
      <c r="BS143" s="146">
        <v>2</v>
      </c>
      <c r="BT143" s="146">
        <v>0</v>
      </c>
      <c r="BU143" s="146">
        <v>0</v>
      </c>
      <c r="BV143" s="146">
        <v>0</v>
      </c>
      <c r="BW143" s="490"/>
      <c r="BX143" s="487">
        <v>2</v>
      </c>
      <c r="BY143" s="484">
        <v>2</v>
      </c>
      <c r="BZ143" s="484">
        <v>0</v>
      </c>
      <c r="CA143" s="484">
        <v>0</v>
      </c>
      <c r="CB143" s="484">
        <v>0</v>
      </c>
      <c r="CC143" s="484">
        <v>0</v>
      </c>
      <c r="CD143" s="146">
        <v>0</v>
      </c>
      <c r="CE143" s="146">
        <v>0</v>
      </c>
      <c r="CF143" s="146">
        <v>0</v>
      </c>
      <c r="CG143" s="491"/>
      <c r="CH143" s="492">
        <f t="shared" si="112"/>
        <v>28</v>
      </c>
      <c r="CI143" s="493">
        <f t="shared" si="113"/>
        <v>28</v>
      </c>
      <c r="CJ143" s="493">
        <f t="shared" si="114"/>
        <v>3</v>
      </c>
      <c r="CK143" s="493">
        <f t="shared" si="115"/>
        <v>31</v>
      </c>
      <c r="CL143" s="493">
        <f t="shared" si="116"/>
        <v>47</v>
      </c>
      <c r="CM143" s="493">
        <f t="shared" si="117"/>
        <v>2</v>
      </c>
      <c r="CN143" s="493">
        <f t="shared" si="118"/>
        <v>33</v>
      </c>
      <c r="CO143" s="493">
        <f t="shared" si="119"/>
        <v>30</v>
      </c>
      <c r="CP143" s="493">
        <f t="shared" si="120"/>
        <v>30</v>
      </c>
      <c r="CQ143"/>
      <c r="CR143" s="255">
        <f t="shared" si="129"/>
        <v>-1</v>
      </c>
      <c r="CS143" s="256">
        <f t="shared" si="130"/>
        <v>2</v>
      </c>
    </row>
    <row r="144" spans="1:97" ht="15" customHeight="1" x14ac:dyDescent="0.25">
      <c r="B144" s="474">
        <v>32</v>
      </c>
      <c r="C144" s="475" t="s">
        <v>534</v>
      </c>
      <c r="D144" s="475" t="s">
        <v>609</v>
      </c>
      <c r="E144" s="476" t="s">
        <v>609</v>
      </c>
      <c r="F144" s="467">
        <f t="shared" ref="F144:K144" si="131">SUM(F145:F151)</f>
        <v>6</v>
      </c>
      <c r="G144" s="468">
        <f t="shared" si="131"/>
        <v>6</v>
      </c>
      <c r="H144" s="468">
        <f t="shared" si="131"/>
        <v>0</v>
      </c>
      <c r="I144" s="468">
        <f t="shared" si="131"/>
        <v>0</v>
      </c>
      <c r="J144" s="468">
        <f t="shared" si="131"/>
        <v>0</v>
      </c>
      <c r="K144" s="468">
        <f t="shared" si="131"/>
        <v>0</v>
      </c>
      <c r="L144" s="465">
        <v>0</v>
      </c>
      <c r="M144" s="465">
        <v>0</v>
      </c>
      <c r="N144" s="465">
        <v>0</v>
      </c>
      <c r="O144" s="477"/>
      <c r="P144" s="467">
        <f t="shared" ref="P144:U144" si="132">SUM(P145:P151)</f>
        <v>4</v>
      </c>
      <c r="Q144" s="468">
        <f t="shared" si="132"/>
        <v>14</v>
      </c>
      <c r="R144" s="468">
        <f t="shared" si="132"/>
        <v>0</v>
      </c>
      <c r="S144" s="468">
        <f t="shared" si="132"/>
        <v>0</v>
      </c>
      <c r="T144" s="468">
        <f t="shared" si="132"/>
        <v>0</v>
      </c>
      <c r="U144" s="468">
        <f t="shared" si="132"/>
        <v>0</v>
      </c>
      <c r="V144" s="223">
        <v>0</v>
      </c>
      <c r="W144" s="224">
        <v>0</v>
      </c>
      <c r="X144" s="225">
        <v>0</v>
      </c>
      <c r="Y144" s="469"/>
      <c r="Z144" s="467">
        <f t="shared" ref="Z144:AE144" si="133">SUM(Z145:Z151)</f>
        <v>68</v>
      </c>
      <c r="AA144" s="468">
        <f t="shared" si="133"/>
        <v>68</v>
      </c>
      <c r="AB144" s="468">
        <f t="shared" si="133"/>
        <v>4</v>
      </c>
      <c r="AC144" s="468">
        <f t="shared" si="133"/>
        <v>20</v>
      </c>
      <c r="AD144" s="468">
        <f t="shared" si="133"/>
        <v>4</v>
      </c>
      <c r="AE144" s="468">
        <f t="shared" si="133"/>
        <v>4</v>
      </c>
      <c r="AF144" s="147">
        <v>0</v>
      </c>
      <c r="AG144" s="147">
        <v>0</v>
      </c>
      <c r="AH144" s="147">
        <v>0</v>
      </c>
      <c r="AI144" s="469"/>
      <c r="AJ144" s="467">
        <f t="shared" ref="AJ144:AO144" si="134">SUM(AJ145:AJ151)</f>
        <v>26</v>
      </c>
      <c r="AK144" s="468">
        <f t="shared" si="134"/>
        <v>26</v>
      </c>
      <c r="AL144" s="468">
        <f t="shared" si="134"/>
        <v>0</v>
      </c>
      <c r="AM144" s="468">
        <f t="shared" si="134"/>
        <v>0</v>
      </c>
      <c r="AN144" s="468">
        <f t="shared" si="134"/>
        <v>0</v>
      </c>
      <c r="AO144" s="468">
        <f t="shared" si="134"/>
        <v>0</v>
      </c>
      <c r="AP144" s="147">
        <v>0</v>
      </c>
      <c r="AQ144" s="147">
        <v>0</v>
      </c>
      <c r="AR144" s="147">
        <v>0</v>
      </c>
      <c r="AS144" s="469"/>
      <c r="AT144" s="467">
        <f t="shared" ref="AT144:AY144" si="135">SUM(AT145:AT151)</f>
        <v>20</v>
      </c>
      <c r="AU144" s="468">
        <f t="shared" si="135"/>
        <v>22</v>
      </c>
      <c r="AV144" s="468">
        <f t="shared" si="135"/>
        <v>14</v>
      </c>
      <c r="AW144" s="468">
        <f t="shared" si="135"/>
        <v>14</v>
      </c>
      <c r="AX144" s="128">
        <v>8</v>
      </c>
      <c r="AY144" s="468">
        <f t="shared" si="135"/>
        <v>8</v>
      </c>
      <c r="AZ144" s="147">
        <v>6</v>
      </c>
      <c r="BA144" s="147">
        <v>6</v>
      </c>
      <c r="BB144" s="147">
        <v>6</v>
      </c>
      <c r="BC144" s="469"/>
      <c r="BD144" s="467">
        <f t="shared" ref="BD144:BI144" si="136">SUM(BD145:BD151)</f>
        <v>8</v>
      </c>
      <c r="BE144" s="468">
        <f t="shared" si="136"/>
        <v>8</v>
      </c>
      <c r="BF144" s="468">
        <f t="shared" si="136"/>
        <v>0</v>
      </c>
      <c r="BG144" s="468">
        <f t="shared" si="136"/>
        <v>0</v>
      </c>
      <c r="BH144" s="468">
        <f t="shared" si="136"/>
        <v>0</v>
      </c>
      <c r="BI144" s="468">
        <f t="shared" si="136"/>
        <v>0</v>
      </c>
      <c r="BJ144" s="147">
        <v>0</v>
      </c>
      <c r="BK144" s="147">
        <v>0</v>
      </c>
      <c r="BL144" s="147">
        <v>0</v>
      </c>
      <c r="BM144" s="469"/>
      <c r="BN144" s="467">
        <f t="shared" ref="BN144:BQ144" si="137">SUM(BN145:BN151)</f>
        <v>32</v>
      </c>
      <c r="BO144" s="468">
        <f t="shared" si="137"/>
        <v>32</v>
      </c>
      <c r="BP144" s="468">
        <f t="shared" si="137"/>
        <v>8</v>
      </c>
      <c r="BQ144" s="468">
        <f t="shared" si="137"/>
        <v>22</v>
      </c>
      <c r="BR144" s="147">
        <v>17</v>
      </c>
      <c r="BS144" s="147">
        <v>17</v>
      </c>
      <c r="BT144" s="147">
        <v>17</v>
      </c>
      <c r="BU144" s="147">
        <v>17</v>
      </c>
      <c r="BV144" s="147">
        <v>17</v>
      </c>
      <c r="BW144" s="470"/>
      <c r="BX144" s="467">
        <f t="shared" ref="BX144:CC144" si="138">SUM(BX145:BX151)</f>
        <v>6</v>
      </c>
      <c r="BY144" s="468">
        <f t="shared" si="138"/>
        <v>6</v>
      </c>
      <c r="BZ144" s="468">
        <f t="shared" si="138"/>
        <v>0</v>
      </c>
      <c r="CA144" s="468">
        <f t="shared" si="138"/>
        <v>0</v>
      </c>
      <c r="CB144" s="468">
        <f t="shared" si="138"/>
        <v>0</v>
      </c>
      <c r="CC144" s="468">
        <f t="shared" si="138"/>
        <v>0</v>
      </c>
      <c r="CD144" s="147">
        <v>0</v>
      </c>
      <c r="CE144" s="147">
        <v>0</v>
      </c>
      <c r="CF144" s="147">
        <v>0</v>
      </c>
      <c r="CG144" s="471"/>
      <c r="CH144" s="478">
        <f t="shared" si="112"/>
        <v>170</v>
      </c>
      <c r="CI144" s="479">
        <f t="shared" si="113"/>
        <v>182</v>
      </c>
      <c r="CJ144" s="479">
        <f t="shared" si="114"/>
        <v>26</v>
      </c>
      <c r="CK144" s="479">
        <f t="shared" si="115"/>
        <v>56</v>
      </c>
      <c r="CL144" s="479">
        <f t="shared" si="116"/>
        <v>29</v>
      </c>
      <c r="CM144" s="479">
        <f t="shared" si="117"/>
        <v>29</v>
      </c>
      <c r="CN144" s="479">
        <f t="shared" si="118"/>
        <v>23</v>
      </c>
      <c r="CO144" s="479">
        <f t="shared" si="119"/>
        <v>23</v>
      </c>
      <c r="CP144" s="479">
        <f t="shared" si="120"/>
        <v>23</v>
      </c>
      <c r="CR144" s="253">
        <f t="shared" si="129"/>
        <v>-33</v>
      </c>
      <c r="CS144" s="254">
        <f t="shared" si="130"/>
        <v>-159</v>
      </c>
    </row>
    <row r="145" spans="1:97" ht="15" customHeight="1" x14ac:dyDescent="0.25">
      <c r="A145" s="9"/>
      <c r="B145" s="480">
        <v>32</v>
      </c>
      <c r="C145" s="481" t="s">
        <v>609</v>
      </c>
      <c r="D145" s="481" t="s">
        <v>120</v>
      </c>
      <c r="E145" s="482" t="s">
        <v>535</v>
      </c>
      <c r="F145" s="483">
        <v>0</v>
      </c>
      <c r="G145" s="484">
        <v>0</v>
      </c>
      <c r="H145" s="484">
        <v>0</v>
      </c>
      <c r="I145" s="484">
        <v>0</v>
      </c>
      <c r="J145" s="484">
        <v>0</v>
      </c>
      <c r="K145" s="484">
        <v>0</v>
      </c>
      <c r="L145" s="485" t="s">
        <v>929</v>
      </c>
      <c r="M145" s="485" t="s">
        <v>929</v>
      </c>
      <c r="N145" s="485" t="s">
        <v>929</v>
      </c>
      <c r="O145" s="486"/>
      <c r="P145" s="487">
        <v>0</v>
      </c>
      <c r="Q145" s="484">
        <v>0</v>
      </c>
      <c r="R145" s="484">
        <v>0</v>
      </c>
      <c r="S145" s="484">
        <v>0</v>
      </c>
      <c r="T145" s="488"/>
      <c r="U145" s="488"/>
      <c r="V145" s="233"/>
      <c r="W145" s="234"/>
      <c r="X145" s="235"/>
      <c r="Y145" s="489"/>
      <c r="Z145" s="487">
        <v>0</v>
      </c>
      <c r="AA145" s="484">
        <v>0</v>
      </c>
      <c r="AB145" s="484">
        <v>0</v>
      </c>
      <c r="AC145" s="484">
        <v>0</v>
      </c>
      <c r="AD145" s="488"/>
      <c r="AE145" s="488"/>
      <c r="AF145" s="146"/>
      <c r="AG145" s="146"/>
      <c r="AH145" s="146"/>
      <c r="AI145" s="489"/>
      <c r="AJ145" s="487">
        <v>0</v>
      </c>
      <c r="AK145" s="484">
        <v>0</v>
      </c>
      <c r="AL145" s="484">
        <v>0</v>
      </c>
      <c r="AM145" s="484">
        <v>0</v>
      </c>
      <c r="AN145" s="484">
        <v>0</v>
      </c>
      <c r="AO145" s="484">
        <v>0</v>
      </c>
      <c r="AP145" s="146">
        <v>0</v>
      </c>
      <c r="AQ145" s="146">
        <v>0</v>
      </c>
      <c r="AR145" s="146">
        <v>0</v>
      </c>
      <c r="AS145" s="489"/>
      <c r="AT145" s="487">
        <v>0</v>
      </c>
      <c r="AU145" s="484">
        <v>0</v>
      </c>
      <c r="AV145" s="484">
        <v>0</v>
      </c>
      <c r="AW145" s="484">
        <v>0</v>
      </c>
      <c r="AX145" s="127"/>
      <c r="AY145" s="488"/>
      <c r="AZ145" s="146"/>
      <c r="BA145" s="146"/>
      <c r="BB145" s="146"/>
      <c r="BC145" s="489"/>
      <c r="BD145" s="487">
        <v>0</v>
      </c>
      <c r="BE145" s="484">
        <v>0</v>
      </c>
      <c r="BF145" s="484">
        <v>0</v>
      </c>
      <c r="BG145" s="484">
        <v>0</v>
      </c>
      <c r="BH145" s="484">
        <v>0</v>
      </c>
      <c r="BI145" s="484">
        <v>0</v>
      </c>
      <c r="BJ145" s="146">
        <v>0</v>
      </c>
      <c r="BK145" s="146">
        <v>0</v>
      </c>
      <c r="BL145" s="146">
        <v>0</v>
      </c>
      <c r="BM145" s="489"/>
      <c r="BN145" s="487">
        <v>0</v>
      </c>
      <c r="BO145" s="484">
        <v>0</v>
      </c>
      <c r="BP145" s="484">
        <v>0</v>
      </c>
      <c r="BQ145" s="484">
        <v>0</v>
      </c>
      <c r="BR145" s="146">
        <v>0</v>
      </c>
      <c r="BS145" s="146">
        <v>0</v>
      </c>
      <c r="BT145" s="146">
        <v>0</v>
      </c>
      <c r="BU145" s="146">
        <v>0</v>
      </c>
      <c r="BV145" s="146">
        <v>0</v>
      </c>
      <c r="BW145" s="490"/>
      <c r="BX145" s="487">
        <v>0</v>
      </c>
      <c r="BY145" s="484">
        <v>0</v>
      </c>
      <c r="BZ145" s="484">
        <v>0</v>
      </c>
      <c r="CA145" s="484">
        <v>0</v>
      </c>
      <c r="CB145" s="484">
        <v>0</v>
      </c>
      <c r="CC145" s="484">
        <v>0</v>
      </c>
      <c r="CD145" s="146">
        <v>0</v>
      </c>
      <c r="CE145" s="146">
        <v>0</v>
      </c>
      <c r="CF145" s="146">
        <v>0</v>
      </c>
      <c r="CG145" s="491"/>
      <c r="CH145" s="492">
        <f t="shared" si="112"/>
        <v>0</v>
      </c>
      <c r="CI145" s="493">
        <f t="shared" si="113"/>
        <v>0</v>
      </c>
      <c r="CJ145" s="493">
        <f t="shared" si="114"/>
        <v>0</v>
      </c>
      <c r="CK145" s="493">
        <f t="shared" si="115"/>
        <v>0</v>
      </c>
      <c r="CL145" s="493">
        <f t="shared" si="116"/>
        <v>0</v>
      </c>
      <c r="CM145" s="493">
        <f t="shared" si="117"/>
        <v>0</v>
      </c>
      <c r="CN145" s="493">
        <f t="shared" si="118"/>
        <v>0</v>
      </c>
      <c r="CO145" s="493">
        <f t="shared" si="119"/>
        <v>0</v>
      </c>
      <c r="CP145" s="493">
        <f t="shared" si="120"/>
        <v>0</v>
      </c>
      <c r="CQ145"/>
      <c r="CR145" s="255">
        <f t="shared" si="129"/>
        <v>0</v>
      </c>
      <c r="CS145" s="256">
        <f t="shared" si="130"/>
        <v>0</v>
      </c>
    </row>
    <row r="146" spans="1:97" ht="15" customHeight="1" x14ac:dyDescent="0.25">
      <c r="A146" s="9"/>
      <c r="B146" s="480">
        <v>32</v>
      </c>
      <c r="C146" s="481" t="s">
        <v>609</v>
      </c>
      <c r="D146" s="481" t="s">
        <v>121</v>
      </c>
      <c r="E146" s="482" t="s">
        <v>536</v>
      </c>
      <c r="F146" s="483">
        <v>0</v>
      </c>
      <c r="G146" s="484">
        <v>0</v>
      </c>
      <c r="H146" s="484">
        <v>0</v>
      </c>
      <c r="I146" s="484">
        <v>0</v>
      </c>
      <c r="J146" s="484">
        <v>0</v>
      </c>
      <c r="K146" s="484">
        <v>0</v>
      </c>
      <c r="L146" s="485" t="s">
        <v>929</v>
      </c>
      <c r="M146" s="485" t="s">
        <v>929</v>
      </c>
      <c r="N146" s="485" t="s">
        <v>929</v>
      </c>
      <c r="O146" s="486"/>
      <c r="P146" s="487">
        <v>0</v>
      </c>
      <c r="Q146" s="484">
        <v>10</v>
      </c>
      <c r="R146" s="484">
        <v>0</v>
      </c>
      <c r="S146" s="484">
        <v>0</v>
      </c>
      <c r="T146" s="488"/>
      <c r="U146" s="488"/>
      <c r="V146" s="239"/>
      <c r="W146" s="243"/>
      <c r="X146" s="244"/>
      <c r="Y146" s="489"/>
      <c r="Z146" s="487">
        <v>11</v>
      </c>
      <c r="AA146" s="484">
        <v>11</v>
      </c>
      <c r="AB146" s="484">
        <v>0</v>
      </c>
      <c r="AC146" s="484">
        <v>0</v>
      </c>
      <c r="AD146" s="488"/>
      <c r="AE146" s="488"/>
      <c r="AF146" s="146"/>
      <c r="AG146" s="146"/>
      <c r="AH146" s="146"/>
      <c r="AI146" s="489"/>
      <c r="AJ146" s="487">
        <v>0</v>
      </c>
      <c r="AK146" s="484">
        <v>0</v>
      </c>
      <c r="AL146" s="484">
        <v>0</v>
      </c>
      <c r="AM146" s="484">
        <v>0</v>
      </c>
      <c r="AN146" s="484">
        <v>0</v>
      </c>
      <c r="AO146" s="484">
        <v>0</v>
      </c>
      <c r="AP146" s="146">
        <v>0</v>
      </c>
      <c r="AQ146" s="146">
        <v>0</v>
      </c>
      <c r="AR146" s="146">
        <v>0</v>
      </c>
      <c r="AS146" s="489"/>
      <c r="AT146" s="487">
        <v>0</v>
      </c>
      <c r="AU146" s="484">
        <v>0</v>
      </c>
      <c r="AV146" s="484">
        <v>0</v>
      </c>
      <c r="AW146" s="484">
        <v>0</v>
      </c>
      <c r="AX146" s="127"/>
      <c r="AY146" s="488"/>
      <c r="AZ146" s="146"/>
      <c r="BA146" s="146"/>
      <c r="BB146" s="146"/>
      <c r="BC146" s="489"/>
      <c r="BD146" s="487">
        <v>0</v>
      </c>
      <c r="BE146" s="484">
        <v>0</v>
      </c>
      <c r="BF146" s="484">
        <v>0</v>
      </c>
      <c r="BG146" s="484">
        <v>0</v>
      </c>
      <c r="BH146" s="484">
        <v>0</v>
      </c>
      <c r="BI146" s="484">
        <v>0</v>
      </c>
      <c r="BJ146" s="146">
        <v>0</v>
      </c>
      <c r="BK146" s="146">
        <v>0</v>
      </c>
      <c r="BL146" s="146">
        <v>0</v>
      </c>
      <c r="BM146" s="489"/>
      <c r="BN146" s="487">
        <v>12</v>
      </c>
      <c r="BO146" s="484">
        <v>12</v>
      </c>
      <c r="BP146" s="484">
        <v>8</v>
      </c>
      <c r="BQ146" s="484">
        <v>12</v>
      </c>
      <c r="BR146" s="146">
        <v>8</v>
      </c>
      <c r="BS146" s="146">
        <v>8</v>
      </c>
      <c r="BT146" s="146">
        <v>8</v>
      </c>
      <c r="BU146" s="146">
        <v>8</v>
      </c>
      <c r="BV146" s="146">
        <v>8</v>
      </c>
      <c r="BW146" s="490"/>
      <c r="BX146" s="487">
        <v>0</v>
      </c>
      <c r="BY146" s="484">
        <v>0</v>
      </c>
      <c r="BZ146" s="484">
        <v>0</v>
      </c>
      <c r="CA146" s="484">
        <v>0</v>
      </c>
      <c r="CB146" s="484">
        <v>0</v>
      </c>
      <c r="CC146" s="484">
        <v>0</v>
      </c>
      <c r="CD146" s="146">
        <v>0</v>
      </c>
      <c r="CE146" s="146">
        <v>0</v>
      </c>
      <c r="CF146" s="146">
        <v>0</v>
      </c>
      <c r="CG146" s="491"/>
      <c r="CH146" s="492">
        <f t="shared" si="112"/>
        <v>23</v>
      </c>
      <c r="CI146" s="493">
        <f t="shared" si="113"/>
        <v>33</v>
      </c>
      <c r="CJ146" s="493">
        <f t="shared" si="114"/>
        <v>8</v>
      </c>
      <c r="CK146" s="493">
        <f t="shared" si="115"/>
        <v>12</v>
      </c>
      <c r="CL146" s="493">
        <f t="shared" si="116"/>
        <v>8</v>
      </c>
      <c r="CM146" s="493">
        <f t="shared" si="117"/>
        <v>8</v>
      </c>
      <c r="CN146" s="493">
        <f t="shared" si="118"/>
        <v>8</v>
      </c>
      <c r="CO146" s="493">
        <f t="shared" si="119"/>
        <v>8</v>
      </c>
      <c r="CP146" s="493">
        <f t="shared" si="120"/>
        <v>8</v>
      </c>
      <c r="CQ146"/>
      <c r="CR146" s="255">
        <f t="shared" si="129"/>
        <v>-4</v>
      </c>
      <c r="CS146" s="256">
        <f t="shared" si="130"/>
        <v>-25</v>
      </c>
    </row>
    <row r="147" spans="1:97" ht="15" customHeight="1" x14ac:dyDescent="0.25">
      <c r="A147" s="9"/>
      <c r="B147" s="480">
        <v>32</v>
      </c>
      <c r="C147" s="481" t="s">
        <v>609</v>
      </c>
      <c r="D147" s="481" t="s">
        <v>122</v>
      </c>
      <c r="E147" s="482" t="s">
        <v>537</v>
      </c>
      <c r="F147" s="483">
        <v>0</v>
      </c>
      <c r="G147" s="484">
        <v>0</v>
      </c>
      <c r="H147" s="484">
        <v>0</v>
      </c>
      <c r="I147" s="484">
        <v>0</v>
      </c>
      <c r="J147" s="484">
        <v>0</v>
      </c>
      <c r="K147" s="484">
        <v>0</v>
      </c>
      <c r="L147" s="485" t="s">
        <v>929</v>
      </c>
      <c r="M147" s="485" t="s">
        <v>929</v>
      </c>
      <c r="N147" s="485" t="s">
        <v>929</v>
      </c>
      <c r="O147" s="486"/>
      <c r="P147" s="487">
        <v>0</v>
      </c>
      <c r="Q147" s="484">
        <v>0</v>
      </c>
      <c r="R147" s="484">
        <v>0</v>
      </c>
      <c r="S147" s="484">
        <v>0</v>
      </c>
      <c r="T147" s="488"/>
      <c r="U147" s="488"/>
      <c r="V147" s="233"/>
      <c r="W147" s="234"/>
      <c r="X147" s="235"/>
      <c r="Y147" s="489"/>
      <c r="Z147" s="487">
        <v>0</v>
      </c>
      <c r="AA147" s="484">
        <v>0</v>
      </c>
      <c r="AB147" s="484">
        <v>0</v>
      </c>
      <c r="AC147" s="484">
        <v>0</v>
      </c>
      <c r="AD147" s="488"/>
      <c r="AE147" s="488"/>
      <c r="AF147" s="146"/>
      <c r="AG147" s="146"/>
      <c r="AH147" s="146"/>
      <c r="AI147" s="489"/>
      <c r="AJ147" s="487">
        <v>0</v>
      </c>
      <c r="AK147" s="484">
        <v>0</v>
      </c>
      <c r="AL147" s="484">
        <v>0</v>
      </c>
      <c r="AM147" s="484">
        <v>0</v>
      </c>
      <c r="AN147" s="484">
        <v>0</v>
      </c>
      <c r="AO147" s="484">
        <v>0</v>
      </c>
      <c r="AP147" s="146">
        <v>0</v>
      </c>
      <c r="AQ147" s="146">
        <v>0</v>
      </c>
      <c r="AR147" s="146">
        <v>0</v>
      </c>
      <c r="AS147" s="489"/>
      <c r="AT147" s="487">
        <v>0</v>
      </c>
      <c r="AU147" s="484">
        <v>0</v>
      </c>
      <c r="AV147" s="484">
        <v>0</v>
      </c>
      <c r="AW147" s="484">
        <v>0</v>
      </c>
      <c r="AX147" s="127"/>
      <c r="AY147" s="488"/>
      <c r="AZ147" s="146"/>
      <c r="BA147" s="146"/>
      <c r="BB147" s="146"/>
      <c r="BC147" s="489"/>
      <c r="BD147" s="487">
        <v>0</v>
      </c>
      <c r="BE147" s="484">
        <v>0</v>
      </c>
      <c r="BF147" s="484">
        <v>0</v>
      </c>
      <c r="BG147" s="484">
        <v>0</v>
      </c>
      <c r="BH147" s="484">
        <v>0</v>
      </c>
      <c r="BI147" s="484">
        <v>0</v>
      </c>
      <c r="BJ147" s="146">
        <v>0</v>
      </c>
      <c r="BK147" s="146">
        <v>0</v>
      </c>
      <c r="BL147" s="146">
        <v>0</v>
      </c>
      <c r="BM147" s="489"/>
      <c r="BN147" s="487">
        <v>0</v>
      </c>
      <c r="BO147" s="484">
        <v>0</v>
      </c>
      <c r="BP147" s="484">
        <v>0</v>
      </c>
      <c r="BQ147" s="484">
        <v>0</v>
      </c>
      <c r="BR147" s="146">
        <v>0</v>
      </c>
      <c r="BS147" s="146">
        <v>0</v>
      </c>
      <c r="BT147" s="146">
        <v>0</v>
      </c>
      <c r="BU147" s="146">
        <v>0</v>
      </c>
      <c r="BV147" s="146">
        <v>0</v>
      </c>
      <c r="BW147" s="490"/>
      <c r="BX147" s="487">
        <v>0</v>
      </c>
      <c r="BY147" s="484">
        <v>0</v>
      </c>
      <c r="BZ147" s="484">
        <v>0</v>
      </c>
      <c r="CA147" s="484">
        <v>0</v>
      </c>
      <c r="CB147" s="484">
        <v>0</v>
      </c>
      <c r="CC147" s="484">
        <v>0</v>
      </c>
      <c r="CD147" s="146">
        <v>0</v>
      </c>
      <c r="CE147" s="146">
        <v>0</v>
      </c>
      <c r="CF147" s="146">
        <v>0</v>
      </c>
      <c r="CG147" s="491"/>
      <c r="CH147" s="492">
        <f t="shared" si="112"/>
        <v>0</v>
      </c>
      <c r="CI147" s="493">
        <f t="shared" si="113"/>
        <v>0</v>
      </c>
      <c r="CJ147" s="493">
        <f t="shared" si="114"/>
        <v>0</v>
      </c>
      <c r="CK147" s="493">
        <f t="shared" si="115"/>
        <v>0</v>
      </c>
      <c r="CL147" s="493">
        <f t="shared" si="116"/>
        <v>0</v>
      </c>
      <c r="CM147" s="493">
        <f t="shared" si="117"/>
        <v>0</v>
      </c>
      <c r="CN147" s="493">
        <f t="shared" si="118"/>
        <v>0</v>
      </c>
      <c r="CO147" s="493">
        <f t="shared" si="119"/>
        <v>0</v>
      </c>
      <c r="CP147" s="493">
        <f t="shared" si="120"/>
        <v>0</v>
      </c>
      <c r="CQ147"/>
      <c r="CR147" s="255">
        <f t="shared" si="129"/>
        <v>0</v>
      </c>
      <c r="CS147" s="256">
        <f t="shared" si="130"/>
        <v>0</v>
      </c>
    </row>
    <row r="148" spans="1:97" ht="15" customHeight="1" x14ac:dyDescent="0.25">
      <c r="A148" s="9"/>
      <c r="B148" s="480">
        <v>32</v>
      </c>
      <c r="C148" s="481" t="s">
        <v>609</v>
      </c>
      <c r="D148" s="481" t="s">
        <v>123</v>
      </c>
      <c r="E148" s="482" t="s">
        <v>538</v>
      </c>
      <c r="F148" s="483">
        <v>0</v>
      </c>
      <c r="G148" s="484">
        <v>0</v>
      </c>
      <c r="H148" s="484">
        <v>0</v>
      </c>
      <c r="I148" s="484">
        <v>0</v>
      </c>
      <c r="J148" s="484">
        <v>0</v>
      </c>
      <c r="K148" s="484">
        <v>0</v>
      </c>
      <c r="L148" s="485" t="s">
        <v>929</v>
      </c>
      <c r="M148" s="485" t="s">
        <v>929</v>
      </c>
      <c r="N148" s="485" t="s">
        <v>929</v>
      </c>
      <c r="O148" s="486"/>
      <c r="P148" s="487">
        <v>2</v>
      </c>
      <c r="Q148" s="484">
        <v>2</v>
      </c>
      <c r="R148" s="484">
        <v>0</v>
      </c>
      <c r="S148" s="484">
        <v>0</v>
      </c>
      <c r="T148" s="488"/>
      <c r="U148" s="488"/>
      <c r="V148" s="233"/>
      <c r="W148" s="234"/>
      <c r="X148" s="235"/>
      <c r="Y148" s="489"/>
      <c r="Z148" s="487">
        <v>24</v>
      </c>
      <c r="AA148" s="484">
        <v>24</v>
      </c>
      <c r="AB148" s="484">
        <v>4</v>
      </c>
      <c r="AC148" s="484">
        <v>10</v>
      </c>
      <c r="AD148" s="484">
        <v>4</v>
      </c>
      <c r="AE148" s="484">
        <v>4</v>
      </c>
      <c r="AF148" s="146">
        <v>0</v>
      </c>
      <c r="AG148" s="146">
        <v>0</v>
      </c>
      <c r="AH148" s="146">
        <v>0</v>
      </c>
      <c r="AI148" s="489"/>
      <c r="AJ148" s="487">
        <v>12</v>
      </c>
      <c r="AK148" s="484">
        <v>12</v>
      </c>
      <c r="AL148" s="484">
        <v>0</v>
      </c>
      <c r="AM148" s="484">
        <v>0</v>
      </c>
      <c r="AN148" s="484">
        <v>0</v>
      </c>
      <c r="AO148" s="484">
        <v>0</v>
      </c>
      <c r="AP148" s="146">
        <v>0</v>
      </c>
      <c r="AQ148" s="146">
        <v>0</v>
      </c>
      <c r="AR148" s="146">
        <v>0</v>
      </c>
      <c r="AS148" s="489"/>
      <c r="AT148" s="487">
        <v>6</v>
      </c>
      <c r="AU148" s="484">
        <v>8</v>
      </c>
      <c r="AV148" s="484">
        <v>8</v>
      </c>
      <c r="AW148" s="484">
        <v>8</v>
      </c>
      <c r="AX148" s="127">
        <v>0</v>
      </c>
      <c r="AY148" s="484">
        <v>0</v>
      </c>
      <c r="AZ148" s="146">
        <v>0</v>
      </c>
      <c r="BA148" s="146">
        <v>0</v>
      </c>
      <c r="BB148" s="146">
        <v>0</v>
      </c>
      <c r="BC148" s="489"/>
      <c r="BD148" s="487">
        <v>4</v>
      </c>
      <c r="BE148" s="484">
        <v>4</v>
      </c>
      <c r="BF148" s="484">
        <v>0</v>
      </c>
      <c r="BG148" s="484">
        <v>0</v>
      </c>
      <c r="BH148" s="484">
        <v>0</v>
      </c>
      <c r="BI148" s="484">
        <v>0</v>
      </c>
      <c r="BJ148" s="146">
        <v>0</v>
      </c>
      <c r="BK148" s="146">
        <v>0</v>
      </c>
      <c r="BL148" s="146">
        <v>0</v>
      </c>
      <c r="BM148" s="489"/>
      <c r="BN148" s="487">
        <v>10</v>
      </c>
      <c r="BO148" s="484">
        <v>10</v>
      </c>
      <c r="BP148" s="484">
        <v>0</v>
      </c>
      <c r="BQ148" s="484">
        <v>0</v>
      </c>
      <c r="BR148" s="146">
        <v>0</v>
      </c>
      <c r="BS148" s="146">
        <v>0</v>
      </c>
      <c r="BT148" s="146">
        <v>0</v>
      </c>
      <c r="BU148" s="146">
        <v>0</v>
      </c>
      <c r="BV148" s="146">
        <v>0</v>
      </c>
      <c r="BW148" s="490"/>
      <c r="BX148" s="487">
        <v>4</v>
      </c>
      <c r="BY148" s="484">
        <v>4</v>
      </c>
      <c r="BZ148" s="484">
        <v>0</v>
      </c>
      <c r="CA148" s="484">
        <v>0</v>
      </c>
      <c r="CB148" s="484">
        <v>0</v>
      </c>
      <c r="CC148" s="484">
        <v>0</v>
      </c>
      <c r="CD148" s="146">
        <v>0</v>
      </c>
      <c r="CE148" s="146">
        <v>0</v>
      </c>
      <c r="CF148" s="146">
        <v>0</v>
      </c>
      <c r="CG148" s="491"/>
      <c r="CH148" s="492">
        <f t="shared" si="112"/>
        <v>62</v>
      </c>
      <c r="CI148" s="493">
        <f t="shared" si="113"/>
        <v>64</v>
      </c>
      <c r="CJ148" s="493">
        <f t="shared" si="114"/>
        <v>12</v>
      </c>
      <c r="CK148" s="493">
        <f t="shared" si="115"/>
        <v>18</v>
      </c>
      <c r="CL148" s="493">
        <f t="shared" si="116"/>
        <v>4</v>
      </c>
      <c r="CM148" s="493">
        <f t="shared" si="117"/>
        <v>4</v>
      </c>
      <c r="CN148" s="493">
        <f t="shared" si="118"/>
        <v>0</v>
      </c>
      <c r="CO148" s="493">
        <f t="shared" si="119"/>
        <v>0</v>
      </c>
      <c r="CP148" s="493">
        <f t="shared" si="120"/>
        <v>0</v>
      </c>
      <c r="CQ148"/>
      <c r="CR148" s="255">
        <f t="shared" si="129"/>
        <v>-18</v>
      </c>
      <c r="CS148" s="256">
        <f t="shared" si="130"/>
        <v>-64</v>
      </c>
    </row>
    <row r="149" spans="1:97" ht="15" customHeight="1" x14ac:dyDescent="0.25">
      <c r="A149" s="9"/>
      <c r="B149" s="480">
        <v>32</v>
      </c>
      <c r="C149" s="481" t="s">
        <v>609</v>
      </c>
      <c r="D149" s="481" t="s">
        <v>124</v>
      </c>
      <c r="E149" s="482" t="s">
        <v>855</v>
      </c>
      <c r="F149" s="483">
        <v>2</v>
      </c>
      <c r="G149" s="484">
        <v>2</v>
      </c>
      <c r="H149" s="484">
        <v>0</v>
      </c>
      <c r="I149" s="484">
        <v>0</v>
      </c>
      <c r="J149" s="484">
        <v>0</v>
      </c>
      <c r="K149" s="484">
        <v>0</v>
      </c>
      <c r="L149" s="485" t="s">
        <v>929</v>
      </c>
      <c r="M149" s="485" t="s">
        <v>929</v>
      </c>
      <c r="N149" s="485" t="s">
        <v>929</v>
      </c>
      <c r="O149" s="486"/>
      <c r="P149" s="487">
        <v>2</v>
      </c>
      <c r="Q149" s="484">
        <v>2</v>
      </c>
      <c r="R149" s="484">
        <v>0</v>
      </c>
      <c r="S149" s="484">
        <v>0</v>
      </c>
      <c r="T149" s="488"/>
      <c r="U149" s="488"/>
      <c r="V149" s="239"/>
      <c r="W149" s="243"/>
      <c r="X149" s="244"/>
      <c r="Y149" s="489"/>
      <c r="Z149" s="487">
        <v>2</v>
      </c>
      <c r="AA149" s="484">
        <v>2</v>
      </c>
      <c r="AB149" s="484">
        <v>0</v>
      </c>
      <c r="AC149" s="484">
        <v>0</v>
      </c>
      <c r="AD149" s="488"/>
      <c r="AE149" s="488"/>
      <c r="AF149" s="146"/>
      <c r="AG149" s="146"/>
      <c r="AH149" s="146"/>
      <c r="AI149" s="489"/>
      <c r="AJ149" s="487">
        <v>4</v>
      </c>
      <c r="AK149" s="484">
        <v>4</v>
      </c>
      <c r="AL149" s="484">
        <v>0</v>
      </c>
      <c r="AM149" s="484">
        <v>0</v>
      </c>
      <c r="AN149" s="484">
        <v>0</v>
      </c>
      <c r="AO149" s="484">
        <v>0</v>
      </c>
      <c r="AP149" s="146">
        <v>0</v>
      </c>
      <c r="AQ149" s="146">
        <v>0</v>
      </c>
      <c r="AR149" s="146">
        <v>0</v>
      </c>
      <c r="AS149" s="489"/>
      <c r="AT149" s="487">
        <v>4</v>
      </c>
      <c r="AU149" s="484">
        <v>4</v>
      </c>
      <c r="AV149" s="484">
        <v>0</v>
      </c>
      <c r="AW149" s="484">
        <v>0</v>
      </c>
      <c r="AX149" s="127"/>
      <c r="AY149" s="488"/>
      <c r="AZ149" s="146"/>
      <c r="BA149" s="146"/>
      <c r="BB149" s="146"/>
      <c r="BC149" s="489"/>
      <c r="BD149" s="487">
        <v>2</v>
      </c>
      <c r="BE149" s="484">
        <v>2</v>
      </c>
      <c r="BF149" s="484">
        <v>0</v>
      </c>
      <c r="BG149" s="484">
        <v>0</v>
      </c>
      <c r="BH149" s="484">
        <v>0</v>
      </c>
      <c r="BI149" s="484">
        <v>0</v>
      </c>
      <c r="BJ149" s="146">
        <v>0</v>
      </c>
      <c r="BK149" s="146">
        <v>0</v>
      </c>
      <c r="BL149" s="146">
        <v>0</v>
      </c>
      <c r="BM149" s="489"/>
      <c r="BN149" s="487">
        <v>0</v>
      </c>
      <c r="BO149" s="484">
        <v>0</v>
      </c>
      <c r="BP149" s="484">
        <v>0</v>
      </c>
      <c r="BQ149" s="484">
        <v>0</v>
      </c>
      <c r="BR149" s="146">
        <v>0</v>
      </c>
      <c r="BS149" s="146">
        <v>0</v>
      </c>
      <c r="BT149" s="146">
        <v>0</v>
      </c>
      <c r="BU149" s="146">
        <v>0</v>
      </c>
      <c r="BV149" s="146">
        <v>0</v>
      </c>
      <c r="BW149" s="490"/>
      <c r="BX149" s="487">
        <v>2</v>
      </c>
      <c r="BY149" s="484">
        <v>2</v>
      </c>
      <c r="BZ149" s="484">
        <v>0</v>
      </c>
      <c r="CA149" s="484">
        <v>0</v>
      </c>
      <c r="CB149" s="484">
        <v>0</v>
      </c>
      <c r="CC149" s="484">
        <v>0</v>
      </c>
      <c r="CD149" s="146">
        <v>0</v>
      </c>
      <c r="CE149" s="146">
        <v>0</v>
      </c>
      <c r="CF149" s="146">
        <v>0</v>
      </c>
      <c r="CG149" s="491"/>
      <c r="CH149" s="492">
        <f t="shared" si="112"/>
        <v>18</v>
      </c>
      <c r="CI149" s="493">
        <f t="shared" si="113"/>
        <v>18</v>
      </c>
      <c r="CJ149" s="493">
        <f t="shared" si="114"/>
        <v>0</v>
      </c>
      <c r="CK149" s="493">
        <f t="shared" si="115"/>
        <v>0</v>
      </c>
      <c r="CL149" s="493">
        <f t="shared" si="116"/>
        <v>0</v>
      </c>
      <c r="CM149" s="493">
        <f t="shared" si="117"/>
        <v>0</v>
      </c>
      <c r="CN149" s="493">
        <f t="shared" si="118"/>
        <v>0</v>
      </c>
      <c r="CO149" s="493">
        <f t="shared" si="119"/>
        <v>0</v>
      </c>
      <c r="CP149" s="493">
        <f t="shared" si="120"/>
        <v>0</v>
      </c>
      <c r="CQ149"/>
      <c r="CR149" s="255">
        <f t="shared" si="129"/>
        <v>0</v>
      </c>
      <c r="CS149" s="256">
        <f t="shared" si="130"/>
        <v>-18</v>
      </c>
    </row>
    <row r="150" spans="1:97" ht="15" customHeight="1" x14ac:dyDescent="0.25">
      <c r="A150" s="9"/>
      <c r="B150" s="480">
        <v>32</v>
      </c>
      <c r="C150" s="481" t="s">
        <v>609</v>
      </c>
      <c r="D150" s="481" t="s">
        <v>125</v>
      </c>
      <c r="E150" s="482" t="s">
        <v>856</v>
      </c>
      <c r="F150" s="483">
        <v>4</v>
      </c>
      <c r="G150" s="484">
        <v>4</v>
      </c>
      <c r="H150" s="484">
        <v>0</v>
      </c>
      <c r="I150" s="484">
        <v>0</v>
      </c>
      <c r="J150" s="484">
        <v>0</v>
      </c>
      <c r="K150" s="484">
        <v>0</v>
      </c>
      <c r="L150" s="485" t="s">
        <v>929</v>
      </c>
      <c r="M150" s="485" t="s">
        <v>929</v>
      </c>
      <c r="N150" s="485" t="s">
        <v>929</v>
      </c>
      <c r="O150" s="486"/>
      <c r="P150" s="487">
        <v>0</v>
      </c>
      <c r="Q150" s="484">
        <v>0</v>
      </c>
      <c r="R150" s="484">
        <v>0</v>
      </c>
      <c r="S150" s="484">
        <v>0</v>
      </c>
      <c r="T150" s="488"/>
      <c r="U150" s="488"/>
      <c r="V150" s="233"/>
      <c r="W150" s="234"/>
      <c r="X150" s="235"/>
      <c r="Y150" s="489"/>
      <c r="Z150" s="487">
        <v>0</v>
      </c>
      <c r="AA150" s="484">
        <v>0</v>
      </c>
      <c r="AB150" s="484">
        <v>0</v>
      </c>
      <c r="AC150" s="484">
        <v>0</v>
      </c>
      <c r="AD150" s="488"/>
      <c r="AE150" s="488"/>
      <c r="AF150" s="146"/>
      <c r="AG150" s="146"/>
      <c r="AH150" s="146"/>
      <c r="AI150" s="489"/>
      <c r="AJ150" s="487">
        <v>0</v>
      </c>
      <c r="AK150" s="484">
        <v>0</v>
      </c>
      <c r="AL150" s="484">
        <v>0</v>
      </c>
      <c r="AM150" s="484">
        <v>0</v>
      </c>
      <c r="AN150" s="484">
        <v>0</v>
      </c>
      <c r="AO150" s="484">
        <v>0</v>
      </c>
      <c r="AP150" s="146">
        <v>0</v>
      </c>
      <c r="AQ150" s="146">
        <v>0</v>
      </c>
      <c r="AR150" s="146">
        <v>0</v>
      </c>
      <c r="AS150" s="489"/>
      <c r="AT150" s="487">
        <v>0</v>
      </c>
      <c r="AU150" s="484">
        <v>0</v>
      </c>
      <c r="AV150" s="484">
        <v>0</v>
      </c>
      <c r="AW150" s="484">
        <v>0</v>
      </c>
      <c r="AX150" s="127"/>
      <c r="AY150" s="488"/>
      <c r="AZ150" s="146"/>
      <c r="BA150" s="146"/>
      <c r="BB150" s="146"/>
      <c r="BC150" s="489"/>
      <c r="BD150" s="487">
        <v>0</v>
      </c>
      <c r="BE150" s="484">
        <v>0</v>
      </c>
      <c r="BF150" s="484">
        <v>0</v>
      </c>
      <c r="BG150" s="484">
        <v>0</v>
      </c>
      <c r="BH150" s="484">
        <v>0</v>
      </c>
      <c r="BI150" s="484">
        <v>0</v>
      </c>
      <c r="BJ150" s="146">
        <v>0</v>
      </c>
      <c r="BK150" s="146">
        <v>0</v>
      </c>
      <c r="BL150" s="146">
        <v>0</v>
      </c>
      <c r="BM150" s="489"/>
      <c r="BN150" s="487">
        <v>0</v>
      </c>
      <c r="BO150" s="484">
        <v>0</v>
      </c>
      <c r="BP150" s="484">
        <v>0</v>
      </c>
      <c r="BQ150" s="484">
        <v>0</v>
      </c>
      <c r="BR150" s="146">
        <v>0</v>
      </c>
      <c r="BS150" s="146"/>
      <c r="BT150" s="146">
        <v>0</v>
      </c>
      <c r="BU150" s="146">
        <v>0</v>
      </c>
      <c r="BV150" s="146">
        <v>0</v>
      </c>
      <c r="BW150" s="490"/>
      <c r="BX150" s="487">
        <v>0</v>
      </c>
      <c r="BY150" s="484">
        <v>0</v>
      </c>
      <c r="BZ150" s="484">
        <v>0</v>
      </c>
      <c r="CA150" s="484">
        <v>0</v>
      </c>
      <c r="CB150" s="484">
        <v>0</v>
      </c>
      <c r="CC150" s="484">
        <v>0</v>
      </c>
      <c r="CD150" s="146">
        <v>0</v>
      </c>
      <c r="CE150" s="146">
        <v>0</v>
      </c>
      <c r="CF150" s="146">
        <v>0</v>
      </c>
      <c r="CG150" s="491"/>
      <c r="CH150" s="492">
        <f t="shared" si="112"/>
        <v>4</v>
      </c>
      <c r="CI150" s="493">
        <f t="shared" si="113"/>
        <v>4</v>
      </c>
      <c r="CJ150" s="493">
        <f t="shared" si="114"/>
        <v>0</v>
      </c>
      <c r="CK150" s="493">
        <f t="shared" si="115"/>
        <v>0</v>
      </c>
      <c r="CL150" s="493">
        <f t="shared" si="116"/>
        <v>0</v>
      </c>
      <c r="CM150" s="493">
        <f t="shared" si="117"/>
        <v>0</v>
      </c>
      <c r="CN150" s="493">
        <f t="shared" si="118"/>
        <v>0</v>
      </c>
      <c r="CO150" s="493">
        <f t="shared" si="119"/>
        <v>0</v>
      </c>
      <c r="CP150" s="493">
        <f t="shared" si="120"/>
        <v>0</v>
      </c>
      <c r="CQ150"/>
      <c r="CR150" s="255">
        <f t="shared" si="129"/>
        <v>0</v>
      </c>
      <c r="CS150" s="256">
        <f t="shared" si="130"/>
        <v>-4</v>
      </c>
    </row>
    <row r="151" spans="1:97" ht="15" customHeight="1" x14ac:dyDescent="0.25">
      <c r="A151" s="9"/>
      <c r="B151" s="480">
        <v>32</v>
      </c>
      <c r="C151" s="481" t="s">
        <v>609</v>
      </c>
      <c r="D151" s="481" t="s">
        <v>126</v>
      </c>
      <c r="E151" s="482" t="s">
        <v>539</v>
      </c>
      <c r="F151" s="483">
        <v>0</v>
      </c>
      <c r="G151" s="484">
        <v>0</v>
      </c>
      <c r="H151" s="484">
        <v>0</v>
      </c>
      <c r="I151" s="484">
        <v>0</v>
      </c>
      <c r="J151" s="484">
        <v>0</v>
      </c>
      <c r="K151" s="484">
        <v>0</v>
      </c>
      <c r="L151" s="485" t="s">
        <v>929</v>
      </c>
      <c r="M151" s="485" t="s">
        <v>929</v>
      </c>
      <c r="N151" s="485" t="s">
        <v>929</v>
      </c>
      <c r="O151" s="486"/>
      <c r="P151" s="487">
        <v>0</v>
      </c>
      <c r="Q151" s="484">
        <v>0</v>
      </c>
      <c r="R151" s="484">
        <v>0</v>
      </c>
      <c r="S151" s="484">
        <v>0</v>
      </c>
      <c r="T151" s="488"/>
      <c r="U151" s="488"/>
      <c r="V151" s="239"/>
      <c r="W151" s="243"/>
      <c r="X151" s="244"/>
      <c r="Y151" s="489"/>
      <c r="Z151" s="487">
        <v>31</v>
      </c>
      <c r="AA151" s="484">
        <v>31</v>
      </c>
      <c r="AB151" s="484">
        <v>0</v>
      </c>
      <c r="AC151" s="484">
        <v>10</v>
      </c>
      <c r="AD151" s="484">
        <v>0</v>
      </c>
      <c r="AE151" s="484">
        <v>0</v>
      </c>
      <c r="AF151" s="146">
        <v>0</v>
      </c>
      <c r="AG151" s="146">
        <v>0</v>
      </c>
      <c r="AH151" s="146">
        <v>0</v>
      </c>
      <c r="AI151" s="489"/>
      <c r="AJ151" s="487">
        <v>10</v>
      </c>
      <c r="AK151" s="484">
        <v>10</v>
      </c>
      <c r="AL151" s="484">
        <v>0</v>
      </c>
      <c r="AM151" s="484">
        <v>0</v>
      </c>
      <c r="AN151" s="484">
        <v>0</v>
      </c>
      <c r="AO151" s="484">
        <v>0</v>
      </c>
      <c r="AP151" s="146">
        <v>0</v>
      </c>
      <c r="AQ151" s="146">
        <v>0</v>
      </c>
      <c r="AR151" s="146">
        <v>0</v>
      </c>
      <c r="AS151" s="489"/>
      <c r="AT151" s="487">
        <v>10</v>
      </c>
      <c r="AU151" s="484">
        <v>10</v>
      </c>
      <c r="AV151" s="484">
        <v>6</v>
      </c>
      <c r="AW151" s="484">
        <v>6</v>
      </c>
      <c r="AX151" s="127">
        <v>8</v>
      </c>
      <c r="AY151" s="484">
        <v>8</v>
      </c>
      <c r="AZ151" s="146">
        <v>6</v>
      </c>
      <c r="BA151" s="146">
        <v>6</v>
      </c>
      <c r="BB151" s="146">
        <v>6</v>
      </c>
      <c r="BC151" s="489"/>
      <c r="BD151" s="487">
        <v>2</v>
      </c>
      <c r="BE151" s="484">
        <v>2</v>
      </c>
      <c r="BF151" s="484">
        <v>0</v>
      </c>
      <c r="BG151" s="484">
        <v>0</v>
      </c>
      <c r="BH151" s="484">
        <v>0</v>
      </c>
      <c r="BI151" s="484">
        <v>0</v>
      </c>
      <c r="BJ151" s="146">
        <v>0</v>
      </c>
      <c r="BK151" s="146">
        <v>0</v>
      </c>
      <c r="BL151" s="146">
        <v>0</v>
      </c>
      <c r="BM151" s="489"/>
      <c r="BN151" s="487">
        <v>10</v>
      </c>
      <c r="BO151" s="484">
        <v>10</v>
      </c>
      <c r="BP151" s="484">
        <v>0</v>
      </c>
      <c r="BQ151" s="484">
        <v>10</v>
      </c>
      <c r="BR151" s="146">
        <v>9</v>
      </c>
      <c r="BS151" s="146">
        <v>9</v>
      </c>
      <c r="BT151" s="146">
        <v>9</v>
      </c>
      <c r="BU151" s="146">
        <v>9</v>
      </c>
      <c r="BV151" s="146">
        <v>9</v>
      </c>
      <c r="BW151" s="490"/>
      <c r="BX151" s="487">
        <v>0</v>
      </c>
      <c r="BY151" s="484">
        <v>0</v>
      </c>
      <c r="BZ151" s="484">
        <v>0</v>
      </c>
      <c r="CA151" s="484">
        <v>0</v>
      </c>
      <c r="CB151" s="484">
        <v>0</v>
      </c>
      <c r="CC151" s="484">
        <v>0</v>
      </c>
      <c r="CD151" s="146">
        <v>0</v>
      </c>
      <c r="CE151" s="146">
        <v>0</v>
      </c>
      <c r="CF151" s="146">
        <v>0</v>
      </c>
      <c r="CG151" s="491"/>
      <c r="CH151" s="492">
        <f t="shared" si="112"/>
        <v>63</v>
      </c>
      <c r="CI151" s="493">
        <f t="shared" si="113"/>
        <v>63</v>
      </c>
      <c r="CJ151" s="493">
        <f t="shared" si="114"/>
        <v>6</v>
      </c>
      <c r="CK151" s="493">
        <f t="shared" si="115"/>
        <v>26</v>
      </c>
      <c r="CL151" s="493">
        <f t="shared" si="116"/>
        <v>17</v>
      </c>
      <c r="CM151" s="493">
        <f t="shared" si="117"/>
        <v>17</v>
      </c>
      <c r="CN151" s="493">
        <f t="shared" si="118"/>
        <v>15</v>
      </c>
      <c r="CO151" s="493">
        <f t="shared" si="119"/>
        <v>15</v>
      </c>
      <c r="CP151" s="493">
        <f t="shared" si="120"/>
        <v>15</v>
      </c>
      <c r="CQ151"/>
      <c r="CR151" s="255">
        <f t="shared" si="129"/>
        <v>-11</v>
      </c>
      <c r="CS151" s="256">
        <f t="shared" si="130"/>
        <v>-48</v>
      </c>
    </row>
    <row r="152" spans="1:97" ht="15" customHeight="1" x14ac:dyDescent="0.25">
      <c r="B152" s="474">
        <v>33</v>
      </c>
      <c r="C152" s="475" t="s">
        <v>540</v>
      </c>
      <c r="D152" s="475" t="s">
        <v>609</v>
      </c>
      <c r="E152" s="476" t="s">
        <v>609</v>
      </c>
      <c r="F152" s="467">
        <f t="shared" ref="F152:K152" si="139">SUM(F153+F158+F159+F162+F163+F164+F165)</f>
        <v>6</v>
      </c>
      <c r="G152" s="468">
        <f t="shared" si="139"/>
        <v>6</v>
      </c>
      <c r="H152" s="468">
        <f t="shared" si="139"/>
        <v>3</v>
      </c>
      <c r="I152" s="468">
        <f t="shared" si="139"/>
        <v>25</v>
      </c>
      <c r="J152" s="468">
        <f t="shared" si="139"/>
        <v>53</v>
      </c>
      <c r="K152" s="468">
        <f t="shared" si="139"/>
        <v>0</v>
      </c>
      <c r="L152" s="465">
        <v>40</v>
      </c>
      <c r="M152" s="465">
        <v>40</v>
      </c>
      <c r="N152" s="465">
        <v>40</v>
      </c>
      <c r="O152" s="477"/>
      <c r="P152" s="467">
        <f t="shared" ref="P152:U152" si="140">SUM(P153+P158+P159+P162+P163+P164+P165)</f>
        <v>25</v>
      </c>
      <c r="Q152" s="468">
        <f t="shared" si="140"/>
        <v>28</v>
      </c>
      <c r="R152" s="468">
        <f t="shared" si="140"/>
        <v>5</v>
      </c>
      <c r="S152" s="468">
        <f t="shared" si="140"/>
        <v>25</v>
      </c>
      <c r="T152" s="468">
        <f t="shared" si="140"/>
        <v>43</v>
      </c>
      <c r="U152" s="468">
        <f t="shared" si="140"/>
        <v>4</v>
      </c>
      <c r="V152" s="223">
        <v>28</v>
      </c>
      <c r="W152" s="224">
        <v>28</v>
      </c>
      <c r="X152" s="225">
        <v>28</v>
      </c>
      <c r="Y152" s="469"/>
      <c r="Z152" s="467">
        <f t="shared" ref="Z152:AE152" si="141">SUM(Z153+Z158+Z159+Z162+Z163+Z164+Z165)</f>
        <v>25</v>
      </c>
      <c r="AA152" s="468">
        <f t="shared" si="141"/>
        <v>25</v>
      </c>
      <c r="AB152" s="468">
        <f t="shared" si="141"/>
        <v>14</v>
      </c>
      <c r="AC152" s="468">
        <f t="shared" si="141"/>
        <v>22</v>
      </c>
      <c r="AD152" s="468">
        <f t="shared" si="141"/>
        <v>39</v>
      </c>
      <c r="AE152" s="468">
        <f t="shared" si="141"/>
        <v>4</v>
      </c>
      <c r="AF152" s="147">
        <v>17</v>
      </c>
      <c r="AG152" s="147">
        <v>17</v>
      </c>
      <c r="AH152" s="147">
        <v>17</v>
      </c>
      <c r="AI152" s="469"/>
      <c r="AJ152" s="467">
        <f t="shared" ref="AJ152:AO152" si="142">SUM(AJ153+AJ158+AJ159+AJ162+AJ163+AJ164+AJ165)</f>
        <v>69</v>
      </c>
      <c r="AK152" s="468">
        <f t="shared" si="142"/>
        <v>76</v>
      </c>
      <c r="AL152" s="468">
        <f t="shared" si="142"/>
        <v>61</v>
      </c>
      <c r="AM152" s="468">
        <f t="shared" si="142"/>
        <v>86</v>
      </c>
      <c r="AN152" s="468">
        <f t="shared" si="142"/>
        <v>130</v>
      </c>
      <c r="AO152" s="468">
        <f t="shared" si="142"/>
        <v>35</v>
      </c>
      <c r="AP152" s="147">
        <v>95</v>
      </c>
      <c r="AQ152" s="147">
        <v>95</v>
      </c>
      <c r="AR152" s="147">
        <v>95</v>
      </c>
      <c r="AS152" s="469"/>
      <c r="AT152" s="467">
        <f t="shared" ref="AT152:AY152" si="143">SUM(AT153+AT158+AT159+AT162+AT163+AT164+AT165)</f>
        <v>74</v>
      </c>
      <c r="AU152" s="468">
        <f t="shared" si="143"/>
        <v>77</v>
      </c>
      <c r="AV152" s="468">
        <f t="shared" si="143"/>
        <v>48</v>
      </c>
      <c r="AW152" s="468">
        <f t="shared" si="143"/>
        <v>89</v>
      </c>
      <c r="AX152" s="128">
        <v>171</v>
      </c>
      <c r="AY152" s="468">
        <f t="shared" si="143"/>
        <v>0</v>
      </c>
      <c r="AZ152" s="147">
        <v>106</v>
      </c>
      <c r="BA152" s="147">
        <v>106</v>
      </c>
      <c r="BB152" s="147">
        <v>106</v>
      </c>
      <c r="BC152" s="469"/>
      <c r="BD152" s="467">
        <f t="shared" ref="BD152:BI152" si="144">SUM(BD153+BD158+BD159+BD162+BD163+BD164+BD165)</f>
        <v>107</v>
      </c>
      <c r="BE152" s="468">
        <f t="shared" si="144"/>
        <v>131</v>
      </c>
      <c r="BF152" s="468">
        <f t="shared" si="144"/>
        <v>34</v>
      </c>
      <c r="BG152" s="468">
        <f t="shared" si="144"/>
        <v>122</v>
      </c>
      <c r="BH152" s="468">
        <f t="shared" si="144"/>
        <v>151</v>
      </c>
      <c r="BI152" s="468">
        <f t="shared" si="144"/>
        <v>18</v>
      </c>
      <c r="BJ152" s="147">
        <v>111</v>
      </c>
      <c r="BK152" s="147">
        <v>111</v>
      </c>
      <c r="BL152" s="147">
        <v>111</v>
      </c>
      <c r="BM152" s="469"/>
      <c r="BN152" s="467">
        <f t="shared" ref="BN152:BQ152" si="145">SUM(BN153+BN158+BN159+BN162+BN163+BN164+BN165)</f>
        <v>51</v>
      </c>
      <c r="BO152" s="468">
        <f t="shared" si="145"/>
        <v>51</v>
      </c>
      <c r="BP152" s="468">
        <f t="shared" si="145"/>
        <v>30</v>
      </c>
      <c r="BQ152" s="468">
        <f t="shared" si="145"/>
        <v>98</v>
      </c>
      <c r="BR152" s="147">
        <v>166</v>
      </c>
      <c r="BS152" s="147">
        <v>12</v>
      </c>
      <c r="BT152" s="147">
        <v>109</v>
      </c>
      <c r="BU152" s="147">
        <v>109</v>
      </c>
      <c r="BV152" s="147">
        <v>109</v>
      </c>
      <c r="BW152" s="470"/>
      <c r="BX152" s="467">
        <f t="shared" ref="BX152:CC152" si="146">SUM(BX153+BX158+BX159+BX162+BX163+BX164+BX165)</f>
        <v>95</v>
      </c>
      <c r="BY152" s="468">
        <f t="shared" si="146"/>
        <v>95</v>
      </c>
      <c r="BZ152" s="468">
        <f t="shared" si="146"/>
        <v>10</v>
      </c>
      <c r="CA152" s="468">
        <f t="shared" si="146"/>
        <v>96</v>
      </c>
      <c r="CB152" s="468">
        <f t="shared" si="146"/>
        <v>118</v>
      </c>
      <c r="CC152" s="468">
        <f t="shared" si="146"/>
        <v>34</v>
      </c>
      <c r="CD152" s="147">
        <v>78</v>
      </c>
      <c r="CE152" s="147">
        <v>85</v>
      </c>
      <c r="CF152" s="147">
        <v>85</v>
      </c>
      <c r="CG152" s="471"/>
      <c r="CH152" s="478">
        <f t="shared" si="112"/>
        <v>452</v>
      </c>
      <c r="CI152" s="479">
        <f t="shared" si="113"/>
        <v>489</v>
      </c>
      <c r="CJ152" s="479">
        <f t="shared" si="114"/>
        <v>205</v>
      </c>
      <c r="CK152" s="479">
        <f t="shared" si="115"/>
        <v>563</v>
      </c>
      <c r="CL152" s="479">
        <f t="shared" si="116"/>
        <v>871</v>
      </c>
      <c r="CM152" s="479">
        <f t="shared" si="117"/>
        <v>107</v>
      </c>
      <c r="CN152" s="479">
        <f t="shared" si="118"/>
        <v>584</v>
      </c>
      <c r="CO152" s="479">
        <f t="shared" si="119"/>
        <v>591</v>
      </c>
      <c r="CP152" s="479">
        <f t="shared" si="120"/>
        <v>591</v>
      </c>
      <c r="CR152" s="253">
        <f t="shared" si="129"/>
        <v>28</v>
      </c>
      <c r="CS152" s="254">
        <f t="shared" si="130"/>
        <v>102</v>
      </c>
    </row>
    <row r="153" spans="1:97" ht="15" customHeight="1" x14ac:dyDescent="0.25">
      <c r="A153" s="9"/>
      <c r="B153" s="480">
        <v>33</v>
      </c>
      <c r="C153" s="481" t="s">
        <v>609</v>
      </c>
      <c r="D153" s="481" t="s">
        <v>127</v>
      </c>
      <c r="E153" s="482" t="s">
        <v>541</v>
      </c>
      <c r="F153" s="483">
        <v>0</v>
      </c>
      <c r="G153" s="484">
        <v>0</v>
      </c>
      <c r="H153" s="484">
        <v>0</v>
      </c>
      <c r="I153" s="484">
        <v>0</v>
      </c>
      <c r="J153" s="484">
        <v>15</v>
      </c>
      <c r="K153" s="484">
        <v>0</v>
      </c>
      <c r="L153" s="485">
        <v>9</v>
      </c>
      <c r="M153" s="485">
        <v>9</v>
      </c>
      <c r="N153" s="485">
        <v>9</v>
      </c>
      <c r="O153" s="486"/>
      <c r="P153" s="487">
        <v>0</v>
      </c>
      <c r="Q153" s="484">
        <v>0</v>
      </c>
      <c r="R153" s="484">
        <v>0</v>
      </c>
      <c r="S153" s="484">
        <v>0</v>
      </c>
      <c r="T153" s="484">
        <v>0</v>
      </c>
      <c r="U153" s="484">
        <v>0</v>
      </c>
      <c r="V153" s="233">
        <v>0</v>
      </c>
      <c r="W153" s="234">
        <v>0</v>
      </c>
      <c r="X153" s="235">
        <v>0</v>
      </c>
      <c r="Y153" s="489"/>
      <c r="Z153" s="487">
        <v>0</v>
      </c>
      <c r="AA153" s="484">
        <v>0</v>
      </c>
      <c r="AB153" s="484">
        <v>0</v>
      </c>
      <c r="AC153" s="484">
        <v>0</v>
      </c>
      <c r="AD153" s="484">
        <v>0</v>
      </c>
      <c r="AE153" s="484">
        <v>0</v>
      </c>
      <c r="AF153" s="146">
        <v>0</v>
      </c>
      <c r="AG153" s="146">
        <v>0</v>
      </c>
      <c r="AH153" s="146">
        <v>0</v>
      </c>
      <c r="AI153" s="489"/>
      <c r="AJ153" s="487">
        <v>0</v>
      </c>
      <c r="AK153" s="484">
        <v>0</v>
      </c>
      <c r="AL153" s="484">
        <v>0</v>
      </c>
      <c r="AM153" s="484">
        <v>0</v>
      </c>
      <c r="AN153" s="484">
        <v>0</v>
      </c>
      <c r="AO153" s="484">
        <v>0</v>
      </c>
      <c r="AP153" s="146">
        <v>0</v>
      </c>
      <c r="AQ153" s="146">
        <v>0</v>
      </c>
      <c r="AR153" s="146">
        <v>0</v>
      </c>
      <c r="AS153" s="489"/>
      <c r="AT153" s="487">
        <v>0</v>
      </c>
      <c r="AU153" s="484">
        <v>0</v>
      </c>
      <c r="AV153" s="484">
        <v>0</v>
      </c>
      <c r="AW153" s="484">
        <v>10</v>
      </c>
      <c r="AX153" s="127">
        <v>12</v>
      </c>
      <c r="AY153" s="484">
        <v>0</v>
      </c>
      <c r="AZ153" s="146">
        <v>10</v>
      </c>
      <c r="BA153" s="146">
        <v>10</v>
      </c>
      <c r="BB153" s="146">
        <v>10</v>
      </c>
      <c r="BC153" s="489"/>
      <c r="BD153" s="487">
        <v>14</v>
      </c>
      <c r="BE153" s="484">
        <v>20</v>
      </c>
      <c r="BF153" s="484">
        <v>0</v>
      </c>
      <c r="BG153" s="484">
        <v>20</v>
      </c>
      <c r="BH153" s="484">
        <v>20</v>
      </c>
      <c r="BI153" s="484">
        <v>0</v>
      </c>
      <c r="BJ153" s="146">
        <v>16</v>
      </c>
      <c r="BK153" s="146">
        <v>16</v>
      </c>
      <c r="BL153" s="146">
        <v>16</v>
      </c>
      <c r="BM153" s="489"/>
      <c r="BN153" s="487">
        <v>0</v>
      </c>
      <c r="BO153" s="484">
        <v>0</v>
      </c>
      <c r="BP153" s="484">
        <v>0</v>
      </c>
      <c r="BQ153" s="484">
        <v>0</v>
      </c>
      <c r="BR153" s="146">
        <v>0</v>
      </c>
      <c r="BS153" s="146">
        <v>0</v>
      </c>
      <c r="BT153" s="146">
        <v>0</v>
      </c>
      <c r="BU153" s="146">
        <v>0</v>
      </c>
      <c r="BV153" s="146">
        <v>0</v>
      </c>
      <c r="BW153" s="490"/>
      <c r="BX153" s="487">
        <v>13</v>
      </c>
      <c r="BY153" s="484">
        <v>13</v>
      </c>
      <c r="BZ153" s="484">
        <v>0</v>
      </c>
      <c r="CA153" s="484">
        <v>13</v>
      </c>
      <c r="CB153" s="484">
        <v>20</v>
      </c>
      <c r="CC153" s="484">
        <v>4</v>
      </c>
      <c r="CD153" s="146">
        <v>20</v>
      </c>
      <c r="CE153" s="146">
        <v>20</v>
      </c>
      <c r="CF153" s="146">
        <v>20</v>
      </c>
      <c r="CG153" s="491"/>
      <c r="CH153" s="492">
        <f t="shared" si="112"/>
        <v>27</v>
      </c>
      <c r="CI153" s="493">
        <f t="shared" si="113"/>
        <v>33</v>
      </c>
      <c r="CJ153" s="493">
        <f t="shared" si="114"/>
        <v>0</v>
      </c>
      <c r="CK153" s="493">
        <f t="shared" si="115"/>
        <v>43</v>
      </c>
      <c r="CL153" s="493">
        <f t="shared" si="116"/>
        <v>67</v>
      </c>
      <c r="CM153" s="493">
        <f t="shared" si="117"/>
        <v>4</v>
      </c>
      <c r="CN153" s="493">
        <f t="shared" si="118"/>
        <v>55</v>
      </c>
      <c r="CO153" s="493">
        <f t="shared" si="119"/>
        <v>55</v>
      </c>
      <c r="CP153" s="493">
        <f t="shared" si="120"/>
        <v>55</v>
      </c>
      <c r="CQ153"/>
      <c r="CR153" s="255">
        <f t="shared" si="129"/>
        <v>12</v>
      </c>
      <c r="CS153" s="256">
        <f t="shared" si="130"/>
        <v>22</v>
      </c>
    </row>
    <row r="154" spans="1:97" ht="15" customHeight="1" x14ac:dyDescent="0.25">
      <c r="A154" s="9"/>
      <c r="B154" s="495">
        <v>33</v>
      </c>
      <c r="C154" s="496" t="s">
        <v>609</v>
      </c>
      <c r="D154" s="496" t="s">
        <v>128</v>
      </c>
      <c r="E154" s="497" t="s">
        <v>542</v>
      </c>
      <c r="F154" s="498">
        <v>0</v>
      </c>
      <c r="G154" s="499">
        <v>0</v>
      </c>
      <c r="H154" s="499">
        <v>0</v>
      </c>
      <c r="I154" s="499">
        <v>0</v>
      </c>
      <c r="J154" s="499">
        <v>0</v>
      </c>
      <c r="K154" s="499">
        <v>0</v>
      </c>
      <c r="L154" s="500" t="s">
        <v>929</v>
      </c>
      <c r="M154" s="500" t="s">
        <v>929</v>
      </c>
      <c r="N154" s="500" t="s">
        <v>929</v>
      </c>
      <c r="O154" s="501"/>
      <c r="P154" s="502">
        <v>0</v>
      </c>
      <c r="Q154" s="499">
        <v>0</v>
      </c>
      <c r="R154" s="499">
        <v>0</v>
      </c>
      <c r="S154" s="499">
        <v>0</v>
      </c>
      <c r="T154" s="503"/>
      <c r="U154" s="503"/>
      <c r="V154" s="228"/>
      <c r="W154" s="228"/>
      <c r="X154" s="229"/>
      <c r="Y154" s="504"/>
      <c r="Z154" s="502">
        <v>0</v>
      </c>
      <c r="AA154" s="499">
        <v>0</v>
      </c>
      <c r="AB154" s="499">
        <v>0</v>
      </c>
      <c r="AC154" s="499">
        <v>0</v>
      </c>
      <c r="AD154" s="503"/>
      <c r="AE154" s="503"/>
      <c r="AF154" s="175"/>
      <c r="AG154" s="175"/>
      <c r="AH154" s="175"/>
      <c r="AI154" s="504"/>
      <c r="AJ154" s="502">
        <v>0</v>
      </c>
      <c r="AK154" s="499">
        <v>0</v>
      </c>
      <c r="AL154" s="499">
        <v>0</v>
      </c>
      <c r="AM154" s="499">
        <v>0</v>
      </c>
      <c r="AN154" s="499">
        <v>0</v>
      </c>
      <c r="AO154" s="499">
        <v>0</v>
      </c>
      <c r="AP154" s="175">
        <v>0</v>
      </c>
      <c r="AQ154" s="175">
        <v>0</v>
      </c>
      <c r="AR154" s="175">
        <v>0</v>
      </c>
      <c r="AS154" s="504"/>
      <c r="AT154" s="502">
        <v>0</v>
      </c>
      <c r="AU154" s="499">
        <v>0</v>
      </c>
      <c r="AV154" s="499">
        <v>0</v>
      </c>
      <c r="AW154" s="499">
        <v>0</v>
      </c>
      <c r="AX154" s="129"/>
      <c r="AY154" s="503"/>
      <c r="AZ154" s="175"/>
      <c r="BA154" s="175"/>
      <c r="BB154" s="175"/>
      <c r="BC154" s="504"/>
      <c r="BD154" s="502">
        <v>7</v>
      </c>
      <c r="BE154" s="499">
        <v>10</v>
      </c>
      <c r="BF154" s="499">
        <v>0</v>
      </c>
      <c r="BG154" s="499">
        <v>0</v>
      </c>
      <c r="BH154" s="499">
        <v>10</v>
      </c>
      <c r="BI154" s="499">
        <v>0</v>
      </c>
      <c r="BJ154" s="175">
        <v>8</v>
      </c>
      <c r="BK154" s="175">
        <v>8</v>
      </c>
      <c r="BL154" s="175">
        <v>8</v>
      </c>
      <c r="BM154" s="504"/>
      <c r="BN154" s="502">
        <v>0</v>
      </c>
      <c r="BO154" s="499">
        <v>0</v>
      </c>
      <c r="BP154" s="499">
        <v>0</v>
      </c>
      <c r="BQ154" s="499">
        <v>0</v>
      </c>
      <c r="BR154" s="175">
        <v>0</v>
      </c>
      <c r="BS154" s="175">
        <v>0</v>
      </c>
      <c r="BT154" s="175"/>
      <c r="BU154" s="175"/>
      <c r="BV154" s="175"/>
      <c r="BW154" s="505"/>
      <c r="BX154" s="502">
        <v>0</v>
      </c>
      <c r="BY154" s="499">
        <v>0</v>
      </c>
      <c r="BZ154" s="499">
        <v>0</v>
      </c>
      <c r="CA154" s="499">
        <v>0</v>
      </c>
      <c r="CB154" s="499">
        <v>0</v>
      </c>
      <c r="CC154" s="499">
        <v>0</v>
      </c>
      <c r="CD154" s="175">
        <v>0</v>
      </c>
      <c r="CE154" s="175">
        <v>0</v>
      </c>
      <c r="CF154" s="175">
        <v>0</v>
      </c>
      <c r="CG154" s="506"/>
      <c r="CH154" s="507">
        <f t="shared" si="112"/>
        <v>7</v>
      </c>
      <c r="CI154" s="508">
        <f t="shared" si="113"/>
        <v>10</v>
      </c>
      <c r="CJ154" s="508">
        <f t="shared" si="114"/>
        <v>0</v>
      </c>
      <c r="CK154" s="508">
        <f t="shared" si="115"/>
        <v>0</v>
      </c>
      <c r="CL154" s="508">
        <f t="shared" si="116"/>
        <v>10</v>
      </c>
      <c r="CM154" s="508">
        <f t="shared" si="117"/>
        <v>0</v>
      </c>
      <c r="CN154" s="508">
        <f t="shared" si="118"/>
        <v>8</v>
      </c>
      <c r="CO154" s="508">
        <f t="shared" si="119"/>
        <v>8</v>
      </c>
      <c r="CP154" s="508">
        <f t="shared" si="120"/>
        <v>8</v>
      </c>
      <c r="CQ154" s="249"/>
      <c r="CR154" s="264">
        <f t="shared" si="129"/>
        <v>8</v>
      </c>
      <c r="CS154" s="257">
        <f t="shared" si="130"/>
        <v>-2</v>
      </c>
    </row>
    <row r="155" spans="1:97" ht="15" customHeight="1" x14ac:dyDescent="0.25">
      <c r="A155" s="9"/>
      <c r="B155" s="495">
        <v>33</v>
      </c>
      <c r="C155" s="496" t="s">
        <v>609</v>
      </c>
      <c r="D155" s="496" t="s">
        <v>129</v>
      </c>
      <c r="E155" s="497" t="s">
        <v>543</v>
      </c>
      <c r="F155" s="498">
        <v>0</v>
      </c>
      <c r="G155" s="499">
        <v>0</v>
      </c>
      <c r="H155" s="499">
        <v>0</v>
      </c>
      <c r="I155" s="499">
        <v>0</v>
      </c>
      <c r="J155" s="499">
        <v>15</v>
      </c>
      <c r="K155" s="499">
        <v>0</v>
      </c>
      <c r="L155" s="500">
        <v>9</v>
      </c>
      <c r="M155" s="500">
        <v>9</v>
      </c>
      <c r="N155" s="500">
        <v>9</v>
      </c>
      <c r="O155" s="501"/>
      <c r="P155" s="502">
        <v>0</v>
      </c>
      <c r="Q155" s="499">
        <v>0</v>
      </c>
      <c r="R155" s="499">
        <v>0</v>
      </c>
      <c r="S155" s="499">
        <v>0</v>
      </c>
      <c r="T155" s="503"/>
      <c r="U155" s="503"/>
      <c r="V155" s="228"/>
      <c r="W155" s="228"/>
      <c r="X155" s="229"/>
      <c r="Y155" s="504"/>
      <c r="Z155" s="502">
        <v>0</v>
      </c>
      <c r="AA155" s="499">
        <v>0</v>
      </c>
      <c r="AB155" s="499">
        <v>0</v>
      </c>
      <c r="AC155" s="499">
        <v>0</v>
      </c>
      <c r="AD155" s="503"/>
      <c r="AE155" s="503"/>
      <c r="AF155" s="175"/>
      <c r="AG155" s="175"/>
      <c r="AH155" s="175"/>
      <c r="AI155" s="504"/>
      <c r="AJ155" s="502">
        <v>0</v>
      </c>
      <c r="AK155" s="499">
        <v>0</v>
      </c>
      <c r="AL155" s="499">
        <v>0</v>
      </c>
      <c r="AM155" s="499">
        <v>0</v>
      </c>
      <c r="AN155" s="499">
        <v>0</v>
      </c>
      <c r="AO155" s="499">
        <v>0</v>
      </c>
      <c r="AP155" s="175">
        <v>0</v>
      </c>
      <c r="AQ155" s="175">
        <v>0</v>
      </c>
      <c r="AR155" s="175">
        <v>0</v>
      </c>
      <c r="AS155" s="504"/>
      <c r="AT155" s="502">
        <v>0</v>
      </c>
      <c r="AU155" s="499">
        <v>0</v>
      </c>
      <c r="AV155" s="499">
        <v>0</v>
      </c>
      <c r="AW155" s="499">
        <v>0</v>
      </c>
      <c r="AX155" s="129"/>
      <c r="AY155" s="503"/>
      <c r="AZ155" s="175"/>
      <c r="BA155" s="175"/>
      <c r="BB155" s="175"/>
      <c r="BC155" s="522"/>
      <c r="BD155" s="502">
        <v>7</v>
      </c>
      <c r="BE155" s="499">
        <v>10</v>
      </c>
      <c r="BF155" s="499">
        <v>0</v>
      </c>
      <c r="BG155" s="503"/>
      <c r="BH155" s="499">
        <v>10</v>
      </c>
      <c r="BI155" s="499">
        <v>0</v>
      </c>
      <c r="BJ155" s="175">
        <v>8</v>
      </c>
      <c r="BK155" s="175">
        <v>8</v>
      </c>
      <c r="BL155" s="175">
        <v>8</v>
      </c>
      <c r="BM155" s="504"/>
      <c r="BN155" s="502">
        <v>0</v>
      </c>
      <c r="BO155" s="499">
        <v>0</v>
      </c>
      <c r="BP155" s="499">
        <v>0</v>
      </c>
      <c r="BQ155" s="499">
        <v>0</v>
      </c>
      <c r="BR155" s="175">
        <v>0</v>
      </c>
      <c r="BS155" s="175">
        <v>0</v>
      </c>
      <c r="BT155" s="175"/>
      <c r="BU155" s="175"/>
      <c r="BV155" s="175"/>
      <c r="BW155" s="505"/>
      <c r="BX155" s="502">
        <v>13</v>
      </c>
      <c r="BY155" s="499">
        <v>13</v>
      </c>
      <c r="BZ155" s="499">
        <v>0</v>
      </c>
      <c r="CA155" s="499">
        <v>13</v>
      </c>
      <c r="CB155" s="499">
        <v>12</v>
      </c>
      <c r="CC155" s="499">
        <v>2</v>
      </c>
      <c r="CD155" s="175">
        <v>11</v>
      </c>
      <c r="CE155" s="175">
        <v>11</v>
      </c>
      <c r="CF155" s="175">
        <v>11</v>
      </c>
      <c r="CG155" s="506"/>
      <c r="CH155" s="507">
        <f t="shared" si="112"/>
        <v>20</v>
      </c>
      <c r="CI155" s="508">
        <f t="shared" si="113"/>
        <v>23</v>
      </c>
      <c r="CJ155" s="508">
        <f t="shared" si="114"/>
        <v>0</v>
      </c>
      <c r="CK155" s="508">
        <f t="shared" si="115"/>
        <v>13</v>
      </c>
      <c r="CL155" s="508">
        <f t="shared" si="116"/>
        <v>37</v>
      </c>
      <c r="CM155" s="508">
        <f t="shared" si="117"/>
        <v>2</v>
      </c>
      <c r="CN155" s="508">
        <f t="shared" si="118"/>
        <v>28</v>
      </c>
      <c r="CO155" s="508">
        <f t="shared" si="119"/>
        <v>28</v>
      </c>
      <c r="CP155" s="508">
        <f t="shared" si="120"/>
        <v>28</v>
      </c>
      <c r="CQ155" s="249"/>
      <c r="CR155" s="264">
        <f t="shared" si="129"/>
        <v>15</v>
      </c>
      <c r="CS155" s="257">
        <f t="shared" si="130"/>
        <v>5</v>
      </c>
    </row>
    <row r="156" spans="1:97" ht="15" customHeight="1" x14ac:dyDescent="0.25">
      <c r="A156" s="9"/>
      <c r="B156" s="495">
        <v>33</v>
      </c>
      <c r="C156" s="496" t="s">
        <v>609</v>
      </c>
      <c r="D156" s="496" t="s">
        <v>130</v>
      </c>
      <c r="E156" s="497" t="s">
        <v>544</v>
      </c>
      <c r="F156" s="498">
        <v>0</v>
      </c>
      <c r="G156" s="499">
        <v>0</v>
      </c>
      <c r="H156" s="499">
        <v>0</v>
      </c>
      <c r="I156" s="499">
        <v>0</v>
      </c>
      <c r="J156" s="499">
        <v>0</v>
      </c>
      <c r="K156" s="499">
        <v>0</v>
      </c>
      <c r="L156" s="500" t="s">
        <v>929</v>
      </c>
      <c r="M156" s="500" t="s">
        <v>929</v>
      </c>
      <c r="N156" s="500" t="s">
        <v>929</v>
      </c>
      <c r="O156" s="501"/>
      <c r="P156" s="502">
        <v>0</v>
      </c>
      <c r="Q156" s="499">
        <v>0</v>
      </c>
      <c r="R156" s="499">
        <v>0</v>
      </c>
      <c r="S156" s="499">
        <v>0</v>
      </c>
      <c r="T156" s="503"/>
      <c r="U156" s="503"/>
      <c r="V156" s="228"/>
      <c r="W156" s="228"/>
      <c r="X156" s="229"/>
      <c r="Y156" s="504"/>
      <c r="Z156" s="502">
        <v>0</v>
      </c>
      <c r="AA156" s="499">
        <v>0</v>
      </c>
      <c r="AB156" s="499">
        <v>0</v>
      </c>
      <c r="AC156" s="499">
        <v>0</v>
      </c>
      <c r="AD156" s="503"/>
      <c r="AE156" s="503"/>
      <c r="AF156" s="175"/>
      <c r="AG156" s="175"/>
      <c r="AH156" s="175"/>
      <c r="AI156" s="504"/>
      <c r="AJ156" s="502">
        <v>0</v>
      </c>
      <c r="AK156" s="499">
        <v>0</v>
      </c>
      <c r="AL156" s="499">
        <v>0</v>
      </c>
      <c r="AM156" s="499">
        <v>0</v>
      </c>
      <c r="AN156" s="499">
        <v>0</v>
      </c>
      <c r="AO156" s="499">
        <v>0</v>
      </c>
      <c r="AP156" s="175">
        <v>0</v>
      </c>
      <c r="AQ156" s="175">
        <v>0</v>
      </c>
      <c r="AR156" s="175">
        <v>0</v>
      </c>
      <c r="AS156" s="504"/>
      <c r="AT156" s="502">
        <v>0</v>
      </c>
      <c r="AU156" s="499">
        <v>0</v>
      </c>
      <c r="AV156" s="499">
        <v>0</v>
      </c>
      <c r="AW156" s="499">
        <v>10</v>
      </c>
      <c r="AX156" s="129">
        <v>12</v>
      </c>
      <c r="AY156" s="499">
        <v>0</v>
      </c>
      <c r="AZ156" s="175">
        <v>10</v>
      </c>
      <c r="BA156" s="175">
        <v>10</v>
      </c>
      <c r="BB156" s="175">
        <v>10</v>
      </c>
      <c r="BC156" s="504"/>
      <c r="BD156" s="502">
        <v>0</v>
      </c>
      <c r="BE156" s="499">
        <v>0</v>
      </c>
      <c r="BF156" s="499">
        <v>0</v>
      </c>
      <c r="BG156" s="499">
        <v>0</v>
      </c>
      <c r="BH156" s="499">
        <v>0</v>
      </c>
      <c r="BI156" s="499">
        <v>0</v>
      </c>
      <c r="BJ156" s="175">
        <v>0</v>
      </c>
      <c r="BK156" s="175">
        <v>0</v>
      </c>
      <c r="BL156" s="175">
        <v>0</v>
      </c>
      <c r="BM156" s="504"/>
      <c r="BN156" s="502">
        <v>0</v>
      </c>
      <c r="BO156" s="499">
        <v>0</v>
      </c>
      <c r="BP156" s="499">
        <v>0</v>
      </c>
      <c r="BQ156" s="499">
        <v>0</v>
      </c>
      <c r="BR156" s="175">
        <v>0</v>
      </c>
      <c r="BS156" s="175">
        <v>0</v>
      </c>
      <c r="BT156" s="175"/>
      <c r="BU156" s="175"/>
      <c r="BV156" s="175"/>
      <c r="BW156" s="505"/>
      <c r="BX156" s="502">
        <v>0</v>
      </c>
      <c r="BY156" s="499">
        <v>0</v>
      </c>
      <c r="BZ156" s="499">
        <v>0</v>
      </c>
      <c r="CA156" s="499">
        <v>0</v>
      </c>
      <c r="CB156" s="499">
        <v>8</v>
      </c>
      <c r="CC156" s="499">
        <v>2</v>
      </c>
      <c r="CD156" s="521">
        <v>9</v>
      </c>
      <c r="CE156" s="521">
        <v>9</v>
      </c>
      <c r="CF156" s="521">
        <v>9</v>
      </c>
      <c r="CG156" s="506"/>
      <c r="CH156" s="507">
        <f t="shared" si="112"/>
        <v>0</v>
      </c>
      <c r="CI156" s="508">
        <f t="shared" si="113"/>
        <v>0</v>
      </c>
      <c r="CJ156" s="508">
        <f t="shared" si="114"/>
        <v>0</v>
      </c>
      <c r="CK156" s="508">
        <f t="shared" si="115"/>
        <v>10</v>
      </c>
      <c r="CL156" s="508">
        <f t="shared" si="116"/>
        <v>20</v>
      </c>
      <c r="CM156" s="508">
        <f t="shared" si="117"/>
        <v>2</v>
      </c>
      <c r="CN156" s="508">
        <f t="shared" si="118"/>
        <v>19</v>
      </c>
      <c r="CO156" s="508">
        <f t="shared" si="119"/>
        <v>19</v>
      </c>
      <c r="CP156" s="508">
        <f t="shared" si="120"/>
        <v>19</v>
      </c>
      <c r="CQ156" s="249"/>
      <c r="CR156" s="264">
        <f t="shared" si="129"/>
        <v>9</v>
      </c>
      <c r="CS156" s="257">
        <f t="shared" si="130"/>
        <v>19</v>
      </c>
    </row>
    <row r="157" spans="1:97" ht="15" customHeight="1" x14ac:dyDescent="0.25">
      <c r="A157" s="9"/>
      <c r="B157" s="495">
        <v>33</v>
      </c>
      <c r="C157" s="496" t="s">
        <v>609</v>
      </c>
      <c r="D157" s="496" t="s">
        <v>131</v>
      </c>
      <c r="E157" s="497" t="s">
        <v>545</v>
      </c>
      <c r="F157" s="498">
        <v>0</v>
      </c>
      <c r="G157" s="499">
        <v>0</v>
      </c>
      <c r="H157" s="499">
        <v>0</v>
      </c>
      <c r="I157" s="499">
        <v>0</v>
      </c>
      <c r="J157" s="499">
        <v>0</v>
      </c>
      <c r="K157" s="499">
        <v>0</v>
      </c>
      <c r="L157" s="500" t="s">
        <v>929</v>
      </c>
      <c r="M157" s="500" t="s">
        <v>929</v>
      </c>
      <c r="N157" s="500" t="s">
        <v>929</v>
      </c>
      <c r="O157" s="501"/>
      <c r="P157" s="502">
        <v>0</v>
      </c>
      <c r="Q157" s="499">
        <v>0</v>
      </c>
      <c r="R157" s="499">
        <v>0</v>
      </c>
      <c r="S157" s="499">
        <v>0</v>
      </c>
      <c r="T157" s="503"/>
      <c r="U157" s="503"/>
      <c r="V157" s="228"/>
      <c r="W157" s="228"/>
      <c r="X157" s="229"/>
      <c r="Y157" s="504"/>
      <c r="Z157" s="502">
        <v>0</v>
      </c>
      <c r="AA157" s="499">
        <v>0</v>
      </c>
      <c r="AB157" s="499">
        <v>0</v>
      </c>
      <c r="AC157" s="499">
        <v>0</v>
      </c>
      <c r="AD157" s="503"/>
      <c r="AE157" s="503"/>
      <c r="AF157" s="175"/>
      <c r="AG157" s="175"/>
      <c r="AH157" s="175"/>
      <c r="AI157" s="504"/>
      <c r="AJ157" s="502">
        <v>0</v>
      </c>
      <c r="AK157" s="499">
        <v>0</v>
      </c>
      <c r="AL157" s="499">
        <v>0</v>
      </c>
      <c r="AM157" s="499">
        <v>0</v>
      </c>
      <c r="AN157" s="499">
        <v>0</v>
      </c>
      <c r="AO157" s="499">
        <v>0</v>
      </c>
      <c r="AP157" s="175">
        <v>0</v>
      </c>
      <c r="AQ157" s="175">
        <v>0</v>
      </c>
      <c r="AR157" s="175">
        <v>0</v>
      </c>
      <c r="AS157" s="504"/>
      <c r="AT157" s="502">
        <v>0</v>
      </c>
      <c r="AU157" s="499">
        <v>0</v>
      </c>
      <c r="AV157" s="499">
        <v>0</v>
      </c>
      <c r="AW157" s="499">
        <v>0</v>
      </c>
      <c r="AX157" s="129"/>
      <c r="AY157" s="503"/>
      <c r="AZ157" s="175"/>
      <c r="BA157" s="175"/>
      <c r="BB157" s="175"/>
      <c r="BC157" s="504"/>
      <c r="BD157" s="502">
        <v>0</v>
      </c>
      <c r="BE157" s="499">
        <v>0</v>
      </c>
      <c r="BF157" s="499">
        <v>0</v>
      </c>
      <c r="BG157" s="499">
        <v>0</v>
      </c>
      <c r="BH157" s="499">
        <v>0</v>
      </c>
      <c r="BI157" s="499">
        <v>0</v>
      </c>
      <c r="BJ157" s="175">
        <v>0</v>
      </c>
      <c r="BK157" s="175">
        <v>0</v>
      </c>
      <c r="BL157" s="175">
        <v>0</v>
      </c>
      <c r="BM157" s="504"/>
      <c r="BN157" s="502">
        <v>0</v>
      </c>
      <c r="BO157" s="499">
        <v>0</v>
      </c>
      <c r="BP157" s="499">
        <v>0</v>
      </c>
      <c r="BQ157" s="499">
        <v>0</v>
      </c>
      <c r="BR157" s="175">
        <v>0</v>
      </c>
      <c r="BS157" s="175">
        <v>0</v>
      </c>
      <c r="BT157" s="175"/>
      <c r="BU157" s="175"/>
      <c r="BV157" s="175"/>
      <c r="BW157" s="505"/>
      <c r="BX157" s="502">
        <v>0</v>
      </c>
      <c r="BY157" s="499">
        <v>0</v>
      </c>
      <c r="BZ157" s="499">
        <v>0</v>
      </c>
      <c r="CA157" s="499">
        <v>0</v>
      </c>
      <c r="CB157" s="499">
        <v>0</v>
      </c>
      <c r="CC157" s="499">
        <v>0</v>
      </c>
      <c r="CD157" s="175">
        <v>0</v>
      </c>
      <c r="CE157" s="175">
        <v>0</v>
      </c>
      <c r="CF157" s="175">
        <v>0</v>
      </c>
      <c r="CG157" s="506"/>
      <c r="CH157" s="507">
        <f t="shared" si="112"/>
        <v>0</v>
      </c>
      <c r="CI157" s="508">
        <f t="shared" si="113"/>
        <v>0</v>
      </c>
      <c r="CJ157" s="508">
        <f t="shared" si="114"/>
        <v>0</v>
      </c>
      <c r="CK157" s="508">
        <f t="shared" si="115"/>
        <v>0</v>
      </c>
      <c r="CL157" s="508">
        <f t="shared" si="116"/>
        <v>0</v>
      </c>
      <c r="CM157" s="508">
        <f t="shared" si="117"/>
        <v>0</v>
      </c>
      <c r="CN157" s="508">
        <f t="shared" si="118"/>
        <v>0</v>
      </c>
      <c r="CO157" s="508">
        <f t="shared" si="119"/>
        <v>0</v>
      </c>
      <c r="CP157" s="508">
        <f t="shared" si="120"/>
        <v>0</v>
      </c>
      <c r="CQ157" s="249"/>
      <c r="CR157" s="264">
        <f t="shared" si="129"/>
        <v>0</v>
      </c>
      <c r="CS157" s="257">
        <f t="shared" si="130"/>
        <v>0</v>
      </c>
    </row>
    <row r="158" spans="1:97" ht="15" customHeight="1" x14ac:dyDescent="0.25">
      <c r="A158" s="9"/>
      <c r="B158" s="480">
        <v>33</v>
      </c>
      <c r="C158" s="481" t="s">
        <v>609</v>
      </c>
      <c r="D158" s="481" t="s">
        <v>132</v>
      </c>
      <c r="E158" s="482" t="s">
        <v>546</v>
      </c>
      <c r="F158" s="483">
        <v>0</v>
      </c>
      <c r="G158" s="484">
        <v>0</v>
      </c>
      <c r="H158" s="484">
        <v>0</v>
      </c>
      <c r="I158" s="484">
        <v>0</v>
      </c>
      <c r="J158" s="484">
        <v>0</v>
      </c>
      <c r="K158" s="484">
        <v>0</v>
      </c>
      <c r="L158" s="485" t="s">
        <v>929</v>
      </c>
      <c r="M158" s="485" t="s">
        <v>929</v>
      </c>
      <c r="N158" s="485" t="s">
        <v>929</v>
      </c>
      <c r="O158" s="486"/>
      <c r="P158" s="487">
        <v>0</v>
      </c>
      <c r="Q158" s="484">
        <v>0</v>
      </c>
      <c r="R158" s="484">
        <v>0</v>
      </c>
      <c r="S158" s="484">
        <v>0</v>
      </c>
      <c r="T158" s="488"/>
      <c r="U158" s="488"/>
      <c r="V158" s="233"/>
      <c r="W158" s="234"/>
      <c r="X158" s="235"/>
      <c r="Y158" s="489"/>
      <c r="Z158" s="487">
        <v>0</v>
      </c>
      <c r="AA158" s="484">
        <v>0</v>
      </c>
      <c r="AB158" s="484">
        <v>0</v>
      </c>
      <c r="AC158" s="484">
        <v>0</v>
      </c>
      <c r="AD158" s="488"/>
      <c r="AE158" s="488"/>
      <c r="AF158" s="146"/>
      <c r="AG158" s="146"/>
      <c r="AH158" s="146"/>
      <c r="AI158" s="489"/>
      <c r="AJ158" s="487">
        <v>13</v>
      </c>
      <c r="AK158" s="484">
        <v>13</v>
      </c>
      <c r="AL158" s="484">
        <v>12</v>
      </c>
      <c r="AM158" s="484">
        <v>6</v>
      </c>
      <c r="AN158" s="484">
        <v>14</v>
      </c>
      <c r="AO158" s="484">
        <v>5</v>
      </c>
      <c r="AP158" s="146">
        <v>10</v>
      </c>
      <c r="AQ158" s="146">
        <v>10</v>
      </c>
      <c r="AR158" s="146">
        <v>10</v>
      </c>
      <c r="AS158" s="489"/>
      <c r="AT158" s="487">
        <v>15</v>
      </c>
      <c r="AU158" s="484">
        <v>15</v>
      </c>
      <c r="AV158" s="484">
        <v>10</v>
      </c>
      <c r="AW158" s="484">
        <v>24</v>
      </c>
      <c r="AX158" s="127">
        <v>48</v>
      </c>
      <c r="AY158" s="484">
        <v>0</v>
      </c>
      <c r="AZ158" s="146">
        <v>36</v>
      </c>
      <c r="BA158" s="146">
        <v>36</v>
      </c>
      <c r="BB158" s="146">
        <v>36</v>
      </c>
      <c r="BC158" s="489"/>
      <c r="BD158" s="487">
        <v>9</v>
      </c>
      <c r="BE158" s="484">
        <v>9</v>
      </c>
      <c r="BF158" s="484">
        <v>3</v>
      </c>
      <c r="BG158" s="484">
        <v>0</v>
      </c>
      <c r="BH158" s="484">
        <v>0</v>
      </c>
      <c r="BI158" s="484">
        <v>0</v>
      </c>
      <c r="BJ158" s="146">
        <v>0</v>
      </c>
      <c r="BK158" s="146">
        <v>0</v>
      </c>
      <c r="BL158" s="146">
        <v>0</v>
      </c>
      <c r="BM158" s="489"/>
      <c r="BN158" s="487">
        <v>8</v>
      </c>
      <c r="BO158" s="484">
        <v>10</v>
      </c>
      <c r="BP158" s="484">
        <v>10</v>
      </c>
      <c r="BQ158" s="484">
        <v>24</v>
      </c>
      <c r="BR158" s="146">
        <v>43</v>
      </c>
      <c r="BS158" s="146">
        <v>6</v>
      </c>
      <c r="BT158" s="146">
        <v>37</v>
      </c>
      <c r="BU158" s="146">
        <v>37</v>
      </c>
      <c r="BV158" s="146">
        <v>37</v>
      </c>
      <c r="BW158" s="490"/>
      <c r="BX158" s="487">
        <v>12</v>
      </c>
      <c r="BY158" s="484">
        <v>12</v>
      </c>
      <c r="BZ158" s="484">
        <v>4</v>
      </c>
      <c r="CA158" s="484">
        <v>12</v>
      </c>
      <c r="CB158" s="484">
        <v>9</v>
      </c>
      <c r="CC158" s="484">
        <v>0</v>
      </c>
      <c r="CD158" s="146">
        <v>8</v>
      </c>
      <c r="CE158" s="146">
        <v>8</v>
      </c>
      <c r="CF158" s="146">
        <v>8</v>
      </c>
      <c r="CG158" s="491"/>
      <c r="CH158" s="492">
        <f t="shared" si="112"/>
        <v>57</v>
      </c>
      <c r="CI158" s="493">
        <f t="shared" si="113"/>
        <v>59</v>
      </c>
      <c r="CJ158" s="493">
        <f t="shared" si="114"/>
        <v>39</v>
      </c>
      <c r="CK158" s="493">
        <f t="shared" si="115"/>
        <v>66</v>
      </c>
      <c r="CL158" s="493">
        <f t="shared" si="116"/>
        <v>114</v>
      </c>
      <c r="CM158" s="493">
        <f t="shared" si="117"/>
        <v>11</v>
      </c>
      <c r="CN158" s="493">
        <f t="shared" si="118"/>
        <v>91</v>
      </c>
      <c r="CO158" s="493">
        <f t="shared" si="119"/>
        <v>91</v>
      </c>
      <c r="CP158" s="493">
        <f t="shared" si="120"/>
        <v>91</v>
      </c>
      <c r="CQ158"/>
      <c r="CR158" s="255">
        <f t="shared" si="129"/>
        <v>25</v>
      </c>
      <c r="CS158" s="256">
        <f t="shared" si="130"/>
        <v>32</v>
      </c>
    </row>
    <row r="159" spans="1:97" ht="15" customHeight="1" x14ac:dyDescent="0.25">
      <c r="A159" s="9"/>
      <c r="B159" s="480">
        <v>33</v>
      </c>
      <c r="C159" s="481" t="s">
        <v>609</v>
      </c>
      <c r="D159" s="481" t="s">
        <v>133</v>
      </c>
      <c r="E159" s="482" t="s">
        <v>547</v>
      </c>
      <c r="F159" s="483">
        <v>0</v>
      </c>
      <c r="G159" s="484">
        <v>0</v>
      </c>
      <c r="H159" s="484">
        <v>0</v>
      </c>
      <c r="I159" s="484">
        <v>0</v>
      </c>
      <c r="J159" s="484">
        <v>0</v>
      </c>
      <c r="K159" s="484">
        <v>0</v>
      </c>
      <c r="L159" s="485">
        <v>0</v>
      </c>
      <c r="M159" s="485">
        <v>0</v>
      </c>
      <c r="N159" s="485">
        <v>0</v>
      </c>
      <c r="O159" s="486"/>
      <c r="P159" s="487">
        <v>0</v>
      </c>
      <c r="Q159" s="484">
        <v>0</v>
      </c>
      <c r="R159" s="484">
        <v>0</v>
      </c>
      <c r="S159" s="484">
        <v>0</v>
      </c>
      <c r="T159" s="484">
        <v>0</v>
      </c>
      <c r="U159" s="484">
        <v>0</v>
      </c>
      <c r="V159" s="233">
        <v>0</v>
      </c>
      <c r="W159" s="234">
        <v>0</v>
      </c>
      <c r="X159" s="235">
        <v>0</v>
      </c>
      <c r="Y159" s="489"/>
      <c r="Z159" s="487">
        <v>0</v>
      </c>
      <c r="AA159" s="484">
        <v>0</v>
      </c>
      <c r="AB159" s="484">
        <v>0</v>
      </c>
      <c r="AC159" s="484">
        <v>0</v>
      </c>
      <c r="AD159" s="484">
        <v>0</v>
      </c>
      <c r="AE159" s="484">
        <v>0</v>
      </c>
      <c r="AF159" s="146">
        <v>0</v>
      </c>
      <c r="AG159" s="146">
        <v>0</v>
      </c>
      <c r="AH159" s="146">
        <v>0</v>
      </c>
      <c r="AI159" s="489"/>
      <c r="AJ159" s="487">
        <v>11</v>
      </c>
      <c r="AK159" s="484">
        <v>18</v>
      </c>
      <c r="AL159" s="484">
        <v>18</v>
      </c>
      <c r="AM159" s="484">
        <v>18</v>
      </c>
      <c r="AN159" s="484">
        <v>17</v>
      </c>
      <c r="AO159" s="484">
        <v>11</v>
      </c>
      <c r="AP159" s="146">
        <v>14</v>
      </c>
      <c r="AQ159" s="146">
        <v>14</v>
      </c>
      <c r="AR159" s="146">
        <v>14</v>
      </c>
      <c r="AS159" s="489"/>
      <c r="AT159" s="487">
        <v>0</v>
      </c>
      <c r="AU159" s="484">
        <v>3</v>
      </c>
      <c r="AV159" s="484">
        <v>3</v>
      </c>
      <c r="AW159" s="484">
        <v>0</v>
      </c>
      <c r="AX159" s="127">
        <v>0</v>
      </c>
      <c r="AY159" s="484">
        <v>0</v>
      </c>
      <c r="AZ159" s="146">
        <v>0</v>
      </c>
      <c r="BA159" s="146">
        <v>0</v>
      </c>
      <c r="BB159" s="146">
        <v>0</v>
      </c>
      <c r="BC159" s="489"/>
      <c r="BD159" s="487">
        <v>12</v>
      </c>
      <c r="BE159" s="484">
        <v>15</v>
      </c>
      <c r="BF159" s="484">
        <v>6</v>
      </c>
      <c r="BG159" s="484">
        <v>15</v>
      </c>
      <c r="BH159" s="484">
        <v>10</v>
      </c>
      <c r="BI159" s="484">
        <v>0</v>
      </c>
      <c r="BJ159" s="146">
        <v>12</v>
      </c>
      <c r="BK159" s="146">
        <v>12</v>
      </c>
      <c r="BL159" s="146">
        <v>12</v>
      </c>
      <c r="BM159" s="489"/>
      <c r="BN159" s="487">
        <v>0</v>
      </c>
      <c r="BO159" s="484">
        <v>0</v>
      </c>
      <c r="BP159" s="484">
        <v>0</v>
      </c>
      <c r="BQ159" s="484">
        <v>0</v>
      </c>
      <c r="BR159" s="146">
        <v>0</v>
      </c>
      <c r="BS159" s="146">
        <v>0</v>
      </c>
      <c r="BT159" s="146">
        <v>0</v>
      </c>
      <c r="BU159" s="146">
        <v>0</v>
      </c>
      <c r="BV159" s="146">
        <v>0</v>
      </c>
      <c r="BW159" s="490"/>
      <c r="BX159" s="487">
        <v>12</v>
      </c>
      <c r="BY159" s="484">
        <v>12</v>
      </c>
      <c r="BZ159" s="484">
        <v>0</v>
      </c>
      <c r="CA159" s="484">
        <v>12</v>
      </c>
      <c r="CB159" s="484">
        <v>12</v>
      </c>
      <c r="CC159" s="484">
        <v>4</v>
      </c>
      <c r="CD159" s="146">
        <v>7</v>
      </c>
      <c r="CE159" s="146">
        <v>7</v>
      </c>
      <c r="CF159" s="146">
        <v>7</v>
      </c>
      <c r="CG159" s="491"/>
      <c r="CH159" s="492">
        <f t="shared" si="112"/>
        <v>35</v>
      </c>
      <c r="CI159" s="493">
        <f t="shared" si="113"/>
        <v>48</v>
      </c>
      <c r="CJ159" s="493">
        <f t="shared" si="114"/>
        <v>27</v>
      </c>
      <c r="CK159" s="493">
        <f t="shared" si="115"/>
        <v>45</v>
      </c>
      <c r="CL159" s="493">
        <f t="shared" si="116"/>
        <v>39</v>
      </c>
      <c r="CM159" s="493">
        <f t="shared" si="117"/>
        <v>15</v>
      </c>
      <c r="CN159" s="493">
        <f t="shared" si="118"/>
        <v>33</v>
      </c>
      <c r="CO159" s="493">
        <f t="shared" si="119"/>
        <v>33</v>
      </c>
      <c r="CP159" s="493">
        <f t="shared" si="120"/>
        <v>33</v>
      </c>
      <c r="CQ159"/>
      <c r="CR159" s="255">
        <f t="shared" si="129"/>
        <v>-12</v>
      </c>
      <c r="CS159" s="256">
        <f t="shared" si="130"/>
        <v>-15</v>
      </c>
    </row>
    <row r="160" spans="1:97" ht="15" customHeight="1" x14ac:dyDescent="0.25">
      <c r="A160" s="9"/>
      <c r="B160" s="495">
        <v>33</v>
      </c>
      <c r="C160" s="496" t="s">
        <v>609</v>
      </c>
      <c r="D160" s="496" t="s">
        <v>134</v>
      </c>
      <c r="E160" s="497" t="s">
        <v>548</v>
      </c>
      <c r="F160" s="498">
        <v>0</v>
      </c>
      <c r="G160" s="499">
        <v>0</v>
      </c>
      <c r="H160" s="499">
        <v>0</v>
      </c>
      <c r="I160" s="499">
        <v>0</v>
      </c>
      <c r="J160" s="499">
        <v>0</v>
      </c>
      <c r="K160" s="499">
        <v>0</v>
      </c>
      <c r="L160" s="500" t="s">
        <v>929</v>
      </c>
      <c r="M160" s="500" t="s">
        <v>929</v>
      </c>
      <c r="N160" s="500" t="s">
        <v>929</v>
      </c>
      <c r="O160" s="501"/>
      <c r="P160" s="502">
        <v>0</v>
      </c>
      <c r="Q160" s="499">
        <v>0</v>
      </c>
      <c r="R160" s="499">
        <v>0</v>
      </c>
      <c r="S160" s="499">
        <v>0</v>
      </c>
      <c r="T160" s="503"/>
      <c r="U160" s="503"/>
      <c r="V160" s="228"/>
      <c r="W160" s="228"/>
      <c r="X160" s="229"/>
      <c r="Y160" s="504"/>
      <c r="Z160" s="502">
        <v>0</v>
      </c>
      <c r="AA160" s="499">
        <v>0</v>
      </c>
      <c r="AB160" s="499">
        <v>0</v>
      </c>
      <c r="AC160" s="499">
        <v>0</v>
      </c>
      <c r="AD160" s="503"/>
      <c r="AE160" s="503"/>
      <c r="AF160" s="175"/>
      <c r="AG160" s="175"/>
      <c r="AH160" s="175"/>
      <c r="AI160" s="504"/>
      <c r="AJ160" s="502">
        <v>0</v>
      </c>
      <c r="AK160" s="499">
        <v>0</v>
      </c>
      <c r="AL160" s="499">
        <v>0</v>
      </c>
      <c r="AM160" s="499">
        <v>0</v>
      </c>
      <c r="AN160" s="499">
        <v>0</v>
      </c>
      <c r="AO160" s="499">
        <v>0</v>
      </c>
      <c r="AP160" s="175">
        <v>0</v>
      </c>
      <c r="AQ160" s="175">
        <v>0</v>
      </c>
      <c r="AR160" s="175">
        <v>0</v>
      </c>
      <c r="AS160" s="504"/>
      <c r="AT160" s="502">
        <v>0</v>
      </c>
      <c r="AU160" s="499">
        <v>3</v>
      </c>
      <c r="AV160" s="499">
        <v>3</v>
      </c>
      <c r="AW160" s="499">
        <v>0</v>
      </c>
      <c r="AX160" s="129"/>
      <c r="AY160" s="503"/>
      <c r="AZ160" s="175"/>
      <c r="BA160" s="175"/>
      <c r="BB160" s="175"/>
      <c r="BC160" s="504"/>
      <c r="BD160" s="502">
        <v>12</v>
      </c>
      <c r="BE160" s="499">
        <v>12</v>
      </c>
      <c r="BF160" s="499">
        <v>3</v>
      </c>
      <c r="BG160" s="499">
        <v>0</v>
      </c>
      <c r="BH160" s="499">
        <v>10</v>
      </c>
      <c r="BI160" s="499">
        <v>0</v>
      </c>
      <c r="BJ160" s="175">
        <v>12</v>
      </c>
      <c r="BK160" s="175">
        <v>12</v>
      </c>
      <c r="BL160" s="175">
        <v>12</v>
      </c>
      <c r="BM160" s="504"/>
      <c r="BN160" s="502">
        <v>0</v>
      </c>
      <c r="BO160" s="499">
        <v>0</v>
      </c>
      <c r="BP160" s="499">
        <v>0</v>
      </c>
      <c r="BQ160" s="499">
        <v>0</v>
      </c>
      <c r="BR160" s="175">
        <v>0</v>
      </c>
      <c r="BS160" s="175">
        <v>0</v>
      </c>
      <c r="BT160" s="175"/>
      <c r="BU160" s="175"/>
      <c r="BV160" s="175"/>
      <c r="BW160" s="505"/>
      <c r="BX160" s="502">
        <v>0</v>
      </c>
      <c r="BY160" s="499">
        <v>0</v>
      </c>
      <c r="BZ160" s="499">
        <v>0</v>
      </c>
      <c r="CA160" s="499">
        <v>0</v>
      </c>
      <c r="CB160" s="499">
        <v>0</v>
      </c>
      <c r="CC160" s="499">
        <v>0</v>
      </c>
      <c r="CD160" s="175">
        <v>0</v>
      </c>
      <c r="CE160" s="175">
        <v>0</v>
      </c>
      <c r="CF160" s="175">
        <v>0</v>
      </c>
      <c r="CG160" s="506"/>
      <c r="CH160" s="507">
        <f t="shared" si="112"/>
        <v>12</v>
      </c>
      <c r="CI160" s="508">
        <f t="shared" si="113"/>
        <v>15</v>
      </c>
      <c r="CJ160" s="508">
        <f t="shared" si="114"/>
        <v>6</v>
      </c>
      <c r="CK160" s="508">
        <f t="shared" si="115"/>
        <v>0</v>
      </c>
      <c r="CL160" s="508">
        <f t="shared" si="116"/>
        <v>10</v>
      </c>
      <c r="CM160" s="508">
        <f t="shared" si="117"/>
        <v>0</v>
      </c>
      <c r="CN160" s="508">
        <f t="shared" si="118"/>
        <v>12</v>
      </c>
      <c r="CO160" s="508">
        <f t="shared" si="119"/>
        <v>12</v>
      </c>
      <c r="CP160" s="508">
        <f t="shared" si="120"/>
        <v>12</v>
      </c>
      <c r="CQ160" s="249"/>
      <c r="CR160" s="264">
        <f t="shared" si="129"/>
        <v>12</v>
      </c>
      <c r="CS160" s="257">
        <f t="shared" si="130"/>
        <v>-3</v>
      </c>
    </row>
    <row r="161" spans="1:97" ht="15" customHeight="1" x14ac:dyDescent="0.25">
      <c r="A161" s="9"/>
      <c r="B161" s="495">
        <v>33</v>
      </c>
      <c r="C161" s="496" t="s">
        <v>609</v>
      </c>
      <c r="D161" s="496" t="s">
        <v>135</v>
      </c>
      <c r="E161" s="497" t="s">
        <v>549</v>
      </c>
      <c r="F161" s="498">
        <v>0</v>
      </c>
      <c r="G161" s="499">
        <v>0</v>
      </c>
      <c r="H161" s="499">
        <v>0</v>
      </c>
      <c r="I161" s="499">
        <v>0</v>
      </c>
      <c r="J161" s="499">
        <v>0</v>
      </c>
      <c r="K161" s="499">
        <v>0</v>
      </c>
      <c r="L161" s="500" t="s">
        <v>929</v>
      </c>
      <c r="M161" s="500" t="s">
        <v>929</v>
      </c>
      <c r="N161" s="500" t="s">
        <v>929</v>
      </c>
      <c r="O161" s="501"/>
      <c r="P161" s="502">
        <v>0</v>
      </c>
      <c r="Q161" s="499">
        <v>0</v>
      </c>
      <c r="R161" s="499">
        <v>0</v>
      </c>
      <c r="S161" s="499">
        <v>0</v>
      </c>
      <c r="T161" s="503"/>
      <c r="U161" s="503"/>
      <c r="V161" s="228"/>
      <c r="W161" s="228"/>
      <c r="X161" s="229"/>
      <c r="Y161" s="504"/>
      <c r="Z161" s="502">
        <v>0</v>
      </c>
      <c r="AA161" s="499">
        <v>0</v>
      </c>
      <c r="AB161" s="499">
        <v>0</v>
      </c>
      <c r="AC161" s="499">
        <v>0</v>
      </c>
      <c r="AD161" s="503"/>
      <c r="AE161" s="503"/>
      <c r="AF161" s="175"/>
      <c r="AG161" s="175"/>
      <c r="AH161" s="175"/>
      <c r="AI161" s="504"/>
      <c r="AJ161" s="502">
        <v>11</v>
      </c>
      <c r="AK161" s="499">
        <v>18</v>
      </c>
      <c r="AL161" s="499">
        <v>18</v>
      </c>
      <c r="AM161" s="499">
        <v>18</v>
      </c>
      <c r="AN161" s="499">
        <v>17</v>
      </c>
      <c r="AO161" s="499">
        <v>11</v>
      </c>
      <c r="AP161" s="175">
        <v>14</v>
      </c>
      <c r="AQ161" s="175">
        <v>14</v>
      </c>
      <c r="AR161" s="175">
        <v>14</v>
      </c>
      <c r="AS161" s="504"/>
      <c r="AT161" s="502">
        <v>0</v>
      </c>
      <c r="AU161" s="499">
        <v>0</v>
      </c>
      <c r="AV161" s="499">
        <v>0</v>
      </c>
      <c r="AW161" s="499">
        <v>0</v>
      </c>
      <c r="AX161" s="129"/>
      <c r="AY161" s="503"/>
      <c r="AZ161" s="175"/>
      <c r="BA161" s="175"/>
      <c r="BB161" s="175"/>
      <c r="BC161" s="504"/>
      <c r="BD161" s="502">
        <v>0</v>
      </c>
      <c r="BE161" s="499">
        <v>3</v>
      </c>
      <c r="BF161" s="499">
        <v>3</v>
      </c>
      <c r="BG161" s="499">
        <v>0</v>
      </c>
      <c r="BH161" s="499">
        <v>0</v>
      </c>
      <c r="BI161" s="499">
        <v>0</v>
      </c>
      <c r="BJ161" s="175">
        <v>0</v>
      </c>
      <c r="BK161" s="175">
        <v>0</v>
      </c>
      <c r="BL161" s="175">
        <v>0</v>
      </c>
      <c r="BM161" s="504"/>
      <c r="BN161" s="502">
        <v>0</v>
      </c>
      <c r="BO161" s="499">
        <v>0</v>
      </c>
      <c r="BP161" s="499">
        <v>0</v>
      </c>
      <c r="BQ161" s="499">
        <v>0</v>
      </c>
      <c r="BR161" s="175">
        <v>0</v>
      </c>
      <c r="BS161" s="175">
        <v>0</v>
      </c>
      <c r="BT161" s="175"/>
      <c r="BU161" s="175"/>
      <c r="BV161" s="175"/>
      <c r="BW161" s="505"/>
      <c r="BX161" s="502">
        <v>12</v>
      </c>
      <c r="BY161" s="499">
        <v>12</v>
      </c>
      <c r="BZ161" s="499">
        <v>0</v>
      </c>
      <c r="CA161" s="499">
        <v>12</v>
      </c>
      <c r="CB161" s="499">
        <v>12</v>
      </c>
      <c r="CC161" s="499">
        <v>4</v>
      </c>
      <c r="CD161" s="175">
        <v>7</v>
      </c>
      <c r="CE161" s="175">
        <v>7</v>
      </c>
      <c r="CF161" s="175">
        <v>7</v>
      </c>
      <c r="CG161" s="506"/>
      <c r="CH161" s="507">
        <f t="shared" si="112"/>
        <v>23</v>
      </c>
      <c r="CI161" s="508">
        <f t="shared" si="113"/>
        <v>33</v>
      </c>
      <c r="CJ161" s="508">
        <f t="shared" si="114"/>
        <v>21</v>
      </c>
      <c r="CK161" s="508">
        <f t="shared" si="115"/>
        <v>30</v>
      </c>
      <c r="CL161" s="508">
        <f t="shared" si="116"/>
        <v>29</v>
      </c>
      <c r="CM161" s="508">
        <f t="shared" si="117"/>
        <v>15</v>
      </c>
      <c r="CN161" s="508">
        <f t="shared" si="118"/>
        <v>21</v>
      </c>
      <c r="CO161" s="508">
        <f t="shared" si="119"/>
        <v>21</v>
      </c>
      <c r="CP161" s="508">
        <f t="shared" si="120"/>
        <v>21</v>
      </c>
      <c r="CQ161" s="249"/>
      <c r="CR161" s="264">
        <f t="shared" si="129"/>
        <v>-9</v>
      </c>
      <c r="CS161" s="257">
        <f t="shared" si="130"/>
        <v>-12</v>
      </c>
    </row>
    <row r="162" spans="1:97" ht="15" customHeight="1" x14ac:dyDescent="0.25">
      <c r="A162" s="9"/>
      <c r="B162" s="480">
        <v>33</v>
      </c>
      <c r="C162" s="481" t="s">
        <v>609</v>
      </c>
      <c r="D162" s="481" t="s">
        <v>136</v>
      </c>
      <c r="E162" s="482" t="s">
        <v>550</v>
      </c>
      <c r="F162" s="483">
        <v>0</v>
      </c>
      <c r="G162" s="484">
        <v>0</v>
      </c>
      <c r="H162" s="484">
        <v>0</v>
      </c>
      <c r="I162" s="484">
        <v>10</v>
      </c>
      <c r="J162" s="484">
        <v>16</v>
      </c>
      <c r="K162" s="484">
        <v>0</v>
      </c>
      <c r="L162" s="485">
        <v>9</v>
      </c>
      <c r="M162" s="485">
        <v>9</v>
      </c>
      <c r="N162" s="485">
        <v>9</v>
      </c>
      <c r="O162" s="486"/>
      <c r="P162" s="487">
        <v>0</v>
      </c>
      <c r="Q162" s="484">
        <v>0</v>
      </c>
      <c r="R162" s="484">
        <v>0</v>
      </c>
      <c r="S162" s="484">
        <v>0</v>
      </c>
      <c r="T162" s="488"/>
      <c r="U162" s="488"/>
      <c r="V162" s="233"/>
      <c r="W162" s="234"/>
      <c r="X162" s="235"/>
      <c r="Y162" s="489"/>
      <c r="Z162" s="487">
        <v>0</v>
      </c>
      <c r="AA162" s="484">
        <v>0</v>
      </c>
      <c r="AB162" s="484">
        <v>0</v>
      </c>
      <c r="AC162" s="484">
        <v>0</v>
      </c>
      <c r="AD162" s="484">
        <v>0</v>
      </c>
      <c r="AE162" s="484">
        <v>0</v>
      </c>
      <c r="AF162" s="146">
        <v>0</v>
      </c>
      <c r="AG162" s="146">
        <v>0</v>
      </c>
      <c r="AH162" s="146">
        <v>0</v>
      </c>
      <c r="AI162" s="489"/>
      <c r="AJ162" s="487">
        <v>0</v>
      </c>
      <c r="AK162" s="484">
        <v>0</v>
      </c>
      <c r="AL162" s="484">
        <v>0</v>
      </c>
      <c r="AM162" s="484">
        <v>8</v>
      </c>
      <c r="AN162" s="484">
        <v>20</v>
      </c>
      <c r="AO162" s="484">
        <v>0</v>
      </c>
      <c r="AP162" s="177">
        <v>16</v>
      </c>
      <c r="AQ162" s="177">
        <v>16</v>
      </c>
      <c r="AR162" s="177">
        <v>16</v>
      </c>
      <c r="AS162" s="489"/>
      <c r="AT162" s="487">
        <v>0</v>
      </c>
      <c r="AU162" s="484">
        <v>0</v>
      </c>
      <c r="AV162" s="484">
        <v>0</v>
      </c>
      <c r="AW162" s="484">
        <v>0</v>
      </c>
      <c r="AX162" s="127"/>
      <c r="AY162" s="488"/>
      <c r="AZ162" s="146"/>
      <c r="BA162" s="146"/>
      <c r="BB162" s="146"/>
      <c r="BC162" s="489"/>
      <c r="BD162" s="487">
        <v>14</v>
      </c>
      <c r="BE162" s="484">
        <v>25</v>
      </c>
      <c r="BF162" s="484">
        <v>0</v>
      </c>
      <c r="BG162" s="484">
        <v>25</v>
      </c>
      <c r="BH162" s="484">
        <v>25</v>
      </c>
      <c r="BI162" s="484">
        <v>0</v>
      </c>
      <c r="BJ162" s="146">
        <v>25</v>
      </c>
      <c r="BK162" s="146">
        <v>25</v>
      </c>
      <c r="BL162" s="146">
        <v>25</v>
      </c>
      <c r="BM162" s="489"/>
      <c r="BN162" s="487">
        <v>0</v>
      </c>
      <c r="BO162" s="484">
        <v>0</v>
      </c>
      <c r="BP162" s="484">
        <v>0</v>
      </c>
      <c r="BQ162" s="484">
        <v>0</v>
      </c>
      <c r="BR162" s="146">
        <v>0</v>
      </c>
      <c r="BS162" s="146">
        <v>0</v>
      </c>
      <c r="BT162" s="146">
        <v>0</v>
      </c>
      <c r="BU162" s="146"/>
      <c r="BV162" s="146"/>
      <c r="BW162" s="490"/>
      <c r="BX162" s="487">
        <v>14</v>
      </c>
      <c r="BY162" s="484">
        <v>14</v>
      </c>
      <c r="BZ162" s="484">
        <v>0</v>
      </c>
      <c r="CA162" s="484">
        <v>14</v>
      </c>
      <c r="CB162" s="484">
        <v>18</v>
      </c>
      <c r="CC162" s="484">
        <v>2</v>
      </c>
      <c r="CD162" s="146">
        <v>11</v>
      </c>
      <c r="CE162" s="146">
        <v>11</v>
      </c>
      <c r="CF162" s="146">
        <v>11</v>
      </c>
      <c r="CG162" s="491"/>
      <c r="CH162" s="492">
        <f t="shared" si="112"/>
        <v>28</v>
      </c>
      <c r="CI162" s="493">
        <f t="shared" si="113"/>
        <v>39</v>
      </c>
      <c r="CJ162" s="493">
        <f t="shared" si="114"/>
        <v>0</v>
      </c>
      <c r="CK162" s="493">
        <f t="shared" si="115"/>
        <v>57</v>
      </c>
      <c r="CL162" s="493">
        <f t="shared" si="116"/>
        <v>79</v>
      </c>
      <c r="CM162" s="493">
        <f t="shared" si="117"/>
        <v>2</v>
      </c>
      <c r="CN162" s="493">
        <f t="shared" si="118"/>
        <v>61</v>
      </c>
      <c r="CO162" s="493">
        <f t="shared" si="119"/>
        <v>61</v>
      </c>
      <c r="CP162" s="493">
        <f t="shared" si="120"/>
        <v>61</v>
      </c>
      <c r="CQ162"/>
      <c r="CR162" s="255">
        <f t="shared" si="129"/>
        <v>4</v>
      </c>
      <c r="CS162" s="256">
        <f t="shared" si="130"/>
        <v>22</v>
      </c>
    </row>
    <row r="163" spans="1:97" ht="15" customHeight="1" x14ac:dyDescent="0.25">
      <c r="A163" s="9"/>
      <c r="B163" s="523">
        <v>33</v>
      </c>
      <c r="C163" s="481" t="s">
        <v>609</v>
      </c>
      <c r="D163" s="481" t="s">
        <v>137</v>
      </c>
      <c r="E163" s="482" t="s">
        <v>551</v>
      </c>
      <c r="F163" s="483">
        <v>0</v>
      </c>
      <c r="G163" s="484">
        <v>0</v>
      </c>
      <c r="H163" s="484">
        <v>0</v>
      </c>
      <c r="I163" s="484">
        <v>0</v>
      </c>
      <c r="J163" s="484">
        <v>0</v>
      </c>
      <c r="K163" s="484">
        <v>0</v>
      </c>
      <c r="L163" s="485" t="s">
        <v>929</v>
      </c>
      <c r="M163" s="485" t="s">
        <v>929</v>
      </c>
      <c r="N163" s="485" t="s">
        <v>929</v>
      </c>
      <c r="O163" s="486"/>
      <c r="P163" s="487">
        <v>0</v>
      </c>
      <c r="Q163" s="484">
        <v>0</v>
      </c>
      <c r="R163" s="484">
        <v>0</v>
      </c>
      <c r="S163" s="484">
        <v>0</v>
      </c>
      <c r="T163" s="488"/>
      <c r="U163" s="488"/>
      <c r="V163" s="233"/>
      <c r="W163" s="234"/>
      <c r="X163" s="235"/>
      <c r="Y163" s="489"/>
      <c r="Z163" s="487">
        <v>0</v>
      </c>
      <c r="AA163" s="484">
        <v>0</v>
      </c>
      <c r="AB163" s="484">
        <v>0</v>
      </c>
      <c r="AC163" s="484">
        <v>0</v>
      </c>
      <c r="AD163" s="488"/>
      <c r="AE163" s="488"/>
      <c r="AF163" s="146"/>
      <c r="AG163" s="146"/>
      <c r="AH163" s="146"/>
      <c r="AI163" s="489"/>
      <c r="AJ163" s="487">
        <v>14</v>
      </c>
      <c r="AK163" s="484">
        <v>14</v>
      </c>
      <c r="AL163" s="484">
        <v>0</v>
      </c>
      <c r="AM163" s="484">
        <v>8</v>
      </c>
      <c r="AN163" s="484">
        <v>10</v>
      </c>
      <c r="AO163" s="484">
        <v>6</v>
      </c>
      <c r="AP163" s="177">
        <v>8</v>
      </c>
      <c r="AQ163" s="177">
        <v>8</v>
      </c>
      <c r="AR163" s="177">
        <v>8</v>
      </c>
      <c r="AS163" s="489"/>
      <c r="AT163" s="487">
        <v>25</v>
      </c>
      <c r="AU163" s="484">
        <v>25</v>
      </c>
      <c r="AV163" s="484">
        <v>15</v>
      </c>
      <c r="AW163" s="484">
        <v>25</v>
      </c>
      <c r="AX163" s="127">
        <v>30</v>
      </c>
      <c r="AY163" s="484">
        <v>0</v>
      </c>
      <c r="AZ163" s="177">
        <v>26</v>
      </c>
      <c r="BA163" s="177">
        <v>26</v>
      </c>
      <c r="BB163" s="177">
        <v>26</v>
      </c>
      <c r="BC163" s="489"/>
      <c r="BD163" s="487">
        <v>21</v>
      </c>
      <c r="BE163" s="484">
        <v>21</v>
      </c>
      <c r="BF163" s="484">
        <v>0</v>
      </c>
      <c r="BG163" s="484">
        <v>21</v>
      </c>
      <c r="BH163" s="484">
        <v>12</v>
      </c>
      <c r="BI163" s="484">
        <v>0</v>
      </c>
      <c r="BJ163" s="146">
        <v>12</v>
      </c>
      <c r="BK163" s="146">
        <v>12</v>
      </c>
      <c r="BL163" s="146">
        <v>12</v>
      </c>
      <c r="BM163" s="489"/>
      <c r="BN163" s="487">
        <v>19</v>
      </c>
      <c r="BO163" s="484">
        <v>17</v>
      </c>
      <c r="BP163" s="484">
        <v>0</v>
      </c>
      <c r="BQ163" s="484">
        <v>18</v>
      </c>
      <c r="BR163" s="146">
        <v>36</v>
      </c>
      <c r="BS163" s="146">
        <v>3</v>
      </c>
      <c r="BT163" s="146">
        <v>18</v>
      </c>
      <c r="BU163" s="146">
        <v>18</v>
      </c>
      <c r="BV163" s="146">
        <v>18</v>
      </c>
      <c r="BW163" s="490"/>
      <c r="BX163" s="487">
        <v>20</v>
      </c>
      <c r="BY163" s="484">
        <v>20</v>
      </c>
      <c r="BZ163" s="484">
        <v>2</v>
      </c>
      <c r="CA163" s="484">
        <v>18</v>
      </c>
      <c r="CB163" s="484">
        <v>18</v>
      </c>
      <c r="CC163" s="484">
        <v>6</v>
      </c>
      <c r="CD163" s="146">
        <v>10</v>
      </c>
      <c r="CE163" s="146">
        <v>10</v>
      </c>
      <c r="CF163" s="146">
        <v>10</v>
      </c>
      <c r="CG163" s="491"/>
      <c r="CH163" s="492">
        <f t="shared" si="112"/>
        <v>99</v>
      </c>
      <c r="CI163" s="493">
        <f t="shared" si="113"/>
        <v>97</v>
      </c>
      <c r="CJ163" s="493">
        <f t="shared" si="114"/>
        <v>17</v>
      </c>
      <c r="CK163" s="493">
        <f t="shared" si="115"/>
        <v>90</v>
      </c>
      <c r="CL163" s="493">
        <f t="shared" si="116"/>
        <v>106</v>
      </c>
      <c r="CM163" s="493">
        <f t="shared" si="117"/>
        <v>15</v>
      </c>
      <c r="CN163" s="493">
        <f t="shared" si="118"/>
        <v>74</v>
      </c>
      <c r="CO163" s="493">
        <f t="shared" si="119"/>
        <v>74</v>
      </c>
      <c r="CP163" s="493">
        <f t="shared" si="120"/>
        <v>74</v>
      </c>
      <c r="CQ163"/>
      <c r="CR163" s="255">
        <f t="shared" si="129"/>
        <v>-16</v>
      </c>
      <c r="CS163" s="256">
        <f t="shared" si="130"/>
        <v>-23</v>
      </c>
    </row>
    <row r="164" spans="1:97" ht="15" customHeight="1" x14ac:dyDescent="0.25">
      <c r="A164" s="9"/>
      <c r="B164" s="480">
        <v>33</v>
      </c>
      <c r="C164" s="481" t="s">
        <v>609</v>
      </c>
      <c r="D164" s="481" t="s">
        <v>138</v>
      </c>
      <c r="E164" s="482" t="s">
        <v>552</v>
      </c>
      <c r="F164" s="483">
        <v>5</v>
      </c>
      <c r="G164" s="484">
        <v>5</v>
      </c>
      <c r="H164" s="484">
        <v>3</v>
      </c>
      <c r="I164" s="484">
        <v>15</v>
      </c>
      <c r="J164" s="484">
        <v>22</v>
      </c>
      <c r="K164" s="484">
        <v>0</v>
      </c>
      <c r="L164" s="485">
        <v>22</v>
      </c>
      <c r="M164" s="485">
        <v>22</v>
      </c>
      <c r="N164" s="485">
        <v>22</v>
      </c>
      <c r="O164" s="486"/>
      <c r="P164" s="487">
        <v>21</v>
      </c>
      <c r="Q164" s="484">
        <v>24</v>
      </c>
      <c r="R164" s="484">
        <v>5</v>
      </c>
      <c r="S164" s="484">
        <v>25</v>
      </c>
      <c r="T164" s="484">
        <v>43</v>
      </c>
      <c r="U164" s="484">
        <v>4</v>
      </c>
      <c r="V164" s="233">
        <v>28</v>
      </c>
      <c r="W164" s="234">
        <v>28</v>
      </c>
      <c r="X164" s="235">
        <v>28</v>
      </c>
      <c r="Y164" s="489"/>
      <c r="Z164" s="487">
        <v>22</v>
      </c>
      <c r="AA164" s="484">
        <v>22</v>
      </c>
      <c r="AB164" s="484">
        <v>14</v>
      </c>
      <c r="AC164" s="484">
        <v>22</v>
      </c>
      <c r="AD164" s="484">
        <v>39</v>
      </c>
      <c r="AE164" s="484">
        <v>4</v>
      </c>
      <c r="AF164" s="146">
        <v>17</v>
      </c>
      <c r="AG164" s="146">
        <v>17</v>
      </c>
      <c r="AH164" s="146">
        <v>17</v>
      </c>
      <c r="AI164" s="489"/>
      <c r="AJ164" s="487">
        <v>25</v>
      </c>
      <c r="AK164" s="484">
        <v>25</v>
      </c>
      <c r="AL164" s="484">
        <v>25</v>
      </c>
      <c r="AM164" s="484">
        <v>40</v>
      </c>
      <c r="AN164" s="484">
        <v>69</v>
      </c>
      <c r="AO164" s="484">
        <v>13</v>
      </c>
      <c r="AP164" s="146">
        <v>47</v>
      </c>
      <c r="AQ164" s="146">
        <v>47</v>
      </c>
      <c r="AR164" s="146">
        <v>47</v>
      </c>
      <c r="AS164" s="489"/>
      <c r="AT164" s="487">
        <v>30</v>
      </c>
      <c r="AU164" s="484">
        <v>30</v>
      </c>
      <c r="AV164" s="484">
        <v>20</v>
      </c>
      <c r="AW164" s="484">
        <v>30</v>
      </c>
      <c r="AX164" s="127">
        <v>73</v>
      </c>
      <c r="AY164" s="484">
        <v>0</v>
      </c>
      <c r="AZ164" s="146">
        <v>34</v>
      </c>
      <c r="BA164" s="146">
        <v>34</v>
      </c>
      <c r="BB164" s="146">
        <v>34</v>
      </c>
      <c r="BC164" s="489"/>
      <c r="BD164" s="487">
        <v>30</v>
      </c>
      <c r="BE164" s="484">
        <v>30</v>
      </c>
      <c r="BF164" s="484">
        <v>14</v>
      </c>
      <c r="BG164" s="484">
        <v>30</v>
      </c>
      <c r="BH164" s="484">
        <v>76</v>
      </c>
      <c r="BI164" s="484">
        <v>10</v>
      </c>
      <c r="BJ164" s="146">
        <v>41</v>
      </c>
      <c r="BK164" s="146">
        <v>41</v>
      </c>
      <c r="BL164" s="146">
        <v>41</v>
      </c>
      <c r="BM164" s="489"/>
      <c r="BN164" s="487">
        <v>20</v>
      </c>
      <c r="BO164" s="484">
        <v>20</v>
      </c>
      <c r="BP164" s="484">
        <v>20</v>
      </c>
      <c r="BQ164" s="484">
        <v>48</v>
      </c>
      <c r="BR164" s="146">
        <v>79</v>
      </c>
      <c r="BS164" s="146">
        <v>3</v>
      </c>
      <c r="BT164" s="146">
        <v>54</v>
      </c>
      <c r="BU164" s="146">
        <v>54</v>
      </c>
      <c r="BV164" s="146">
        <v>54</v>
      </c>
      <c r="BW164" s="490"/>
      <c r="BX164" s="487">
        <v>20</v>
      </c>
      <c r="BY164" s="484">
        <v>20</v>
      </c>
      <c r="BZ164" s="484">
        <v>3</v>
      </c>
      <c r="CA164" s="484">
        <v>18</v>
      </c>
      <c r="CB164" s="484">
        <v>32</v>
      </c>
      <c r="CC164" s="484">
        <v>12</v>
      </c>
      <c r="CD164" s="146">
        <v>22</v>
      </c>
      <c r="CE164" s="146">
        <v>22</v>
      </c>
      <c r="CF164" s="146">
        <v>22</v>
      </c>
      <c r="CG164" s="491"/>
      <c r="CH164" s="492">
        <f t="shared" si="112"/>
        <v>173</v>
      </c>
      <c r="CI164" s="493">
        <f t="shared" si="113"/>
        <v>176</v>
      </c>
      <c r="CJ164" s="493">
        <f t="shared" si="114"/>
        <v>104</v>
      </c>
      <c r="CK164" s="493">
        <f t="shared" si="115"/>
        <v>228</v>
      </c>
      <c r="CL164" s="493">
        <f t="shared" si="116"/>
        <v>433</v>
      </c>
      <c r="CM164" s="493">
        <f t="shared" si="117"/>
        <v>46</v>
      </c>
      <c r="CN164" s="493">
        <f t="shared" si="118"/>
        <v>265</v>
      </c>
      <c r="CO164" s="493">
        <f t="shared" si="119"/>
        <v>265</v>
      </c>
      <c r="CP164" s="493">
        <f t="shared" si="120"/>
        <v>265</v>
      </c>
      <c r="CQ164"/>
      <c r="CR164" s="255">
        <f t="shared" si="129"/>
        <v>37</v>
      </c>
      <c r="CS164" s="256">
        <f t="shared" si="130"/>
        <v>89</v>
      </c>
    </row>
    <row r="165" spans="1:97" ht="15" customHeight="1" x14ac:dyDescent="0.25">
      <c r="A165" s="9"/>
      <c r="B165" s="480">
        <v>33</v>
      </c>
      <c r="C165" s="481" t="s">
        <v>609</v>
      </c>
      <c r="D165" s="481" t="s">
        <v>139</v>
      </c>
      <c r="E165" s="482" t="s">
        <v>553</v>
      </c>
      <c r="F165" s="483">
        <v>1</v>
      </c>
      <c r="G165" s="484">
        <v>1</v>
      </c>
      <c r="H165" s="484">
        <v>0</v>
      </c>
      <c r="I165" s="484">
        <v>0</v>
      </c>
      <c r="J165" s="484">
        <v>0</v>
      </c>
      <c r="K165" s="484">
        <v>0</v>
      </c>
      <c r="L165" s="485" t="s">
        <v>929</v>
      </c>
      <c r="M165" s="485" t="s">
        <v>929</v>
      </c>
      <c r="N165" s="485" t="s">
        <v>929</v>
      </c>
      <c r="O165" s="486"/>
      <c r="P165" s="487">
        <v>4</v>
      </c>
      <c r="Q165" s="484">
        <v>4</v>
      </c>
      <c r="R165" s="484">
        <v>0</v>
      </c>
      <c r="S165" s="484">
        <v>0</v>
      </c>
      <c r="T165" s="488"/>
      <c r="U165" s="488"/>
      <c r="V165" s="233"/>
      <c r="W165" s="234"/>
      <c r="X165" s="235"/>
      <c r="Y165" s="489"/>
      <c r="Z165" s="487">
        <v>3</v>
      </c>
      <c r="AA165" s="484">
        <v>3</v>
      </c>
      <c r="AB165" s="484">
        <v>0</v>
      </c>
      <c r="AC165" s="484">
        <v>0</v>
      </c>
      <c r="AD165" s="488"/>
      <c r="AE165" s="488"/>
      <c r="AF165" s="146"/>
      <c r="AG165" s="146"/>
      <c r="AH165" s="146"/>
      <c r="AI165" s="489"/>
      <c r="AJ165" s="487">
        <v>6</v>
      </c>
      <c r="AK165" s="484">
        <v>6</v>
      </c>
      <c r="AL165" s="484">
        <v>6</v>
      </c>
      <c r="AM165" s="484">
        <v>6</v>
      </c>
      <c r="AN165" s="484">
        <v>0</v>
      </c>
      <c r="AO165" s="484">
        <v>0</v>
      </c>
      <c r="AP165" s="146">
        <v>0</v>
      </c>
      <c r="AQ165" s="146">
        <v>0</v>
      </c>
      <c r="AR165" s="146">
        <v>0</v>
      </c>
      <c r="AS165" s="489"/>
      <c r="AT165" s="487">
        <v>4</v>
      </c>
      <c r="AU165" s="484">
        <v>4</v>
      </c>
      <c r="AV165" s="484">
        <v>0</v>
      </c>
      <c r="AW165" s="484">
        <v>0</v>
      </c>
      <c r="AX165" s="127">
        <v>8</v>
      </c>
      <c r="AY165" s="484">
        <v>0</v>
      </c>
      <c r="AZ165" s="146">
        <v>0</v>
      </c>
      <c r="BA165" s="146">
        <v>0</v>
      </c>
      <c r="BB165" s="146">
        <v>0</v>
      </c>
      <c r="BC165" s="489"/>
      <c r="BD165" s="487">
        <v>7</v>
      </c>
      <c r="BE165" s="484">
        <v>11</v>
      </c>
      <c r="BF165" s="484">
        <v>11</v>
      </c>
      <c r="BG165" s="484">
        <v>11</v>
      </c>
      <c r="BH165" s="484">
        <v>8</v>
      </c>
      <c r="BI165" s="484">
        <v>8</v>
      </c>
      <c r="BJ165" s="146">
        <v>5</v>
      </c>
      <c r="BK165" s="146">
        <v>5</v>
      </c>
      <c r="BL165" s="146">
        <v>5</v>
      </c>
      <c r="BM165" s="489"/>
      <c r="BN165" s="487">
        <v>4</v>
      </c>
      <c r="BO165" s="484">
        <v>4</v>
      </c>
      <c r="BP165" s="484">
        <v>0</v>
      </c>
      <c r="BQ165" s="484">
        <v>8</v>
      </c>
      <c r="BR165" s="146">
        <v>8</v>
      </c>
      <c r="BS165" s="146">
        <v>0</v>
      </c>
      <c r="BT165" s="146">
        <v>0</v>
      </c>
      <c r="BU165" s="146">
        <v>0</v>
      </c>
      <c r="BV165" s="146">
        <v>0</v>
      </c>
      <c r="BW165" s="490"/>
      <c r="BX165" s="487">
        <v>4</v>
      </c>
      <c r="BY165" s="484">
        <v>4</v>
      </c>
      <c r="BZ165" s="484">
        <v>1</v>
      </c>
      <c r="CA165" s="484">
        <v>9</v>
      </c>
      <c r="CB165" s="484">
        <v>9</v>
      </c>
      <c r="CC165" s="484">
        <v>6</v>
      </c>
      <c r="CD165" s="146">
        <v>0</v>
      </c>
      <c r="CE165" s="146">
        <v>7</v>
      </c>
      <c r="CF165" s="146">
        <v>7</v>
      </c>
      <c r="CG165" s="491"/>
      <c r="CH165" s="492">
        <f t="shared" si="112"/>
        <v>33</v>
      </c>
      <c r="CI165" s="493">
        <f t="shared" si="113"/>
        <v>37</v>
      </c>
      <c r="CJ165" s="493">
        <f t="shared" si="114"/>
        <v>18</v>
      </c>
      <c r="CK165" s="493">
        <f t="shared" si="115"/>
        <v>34</v>
      </c>
      <c r="CL165" s="493">
        <f t="shared" si="116"/>
        <v>33</v>
      </c>
      <c r="CM165" s="493">
        <f t="shared" si="117"/>
        <v>14</v>
      </c>
      <c r="CN165" s="493">
        <f t="shared" si="118"/>
        <v>5</v>
      </c>
      <c r="CO165" s="493">
        <f t="shared" si="119"/>
        <v>12</v>
      </c>
      <c r="CP165" s="493">
        <f t="shared" si="120"/>
        <v>12</v>
      </c>
      <c r="CQ165"/>
      <c r="CR165" s="255">
        <f t="shared" si="129"/>
        <v>-22</v>
      </c>
      <c r="CS165" s="256">
        <f t="shared" si="130"/>
        <v>-25</v>
      </c>
    </row>
    <row r="166" spans="1:97" ht="15" customHeight="1" x14ac:dyDescent="0.25">
      <c r="B166" s="474">
        <v>34</v>
      </c>
      <c r="C166" s="475" t="s">
        <v>554</v>
      </c>
      <c r="D166" s="475" t="s">
        <v>609</v>
      </c>
      <c r="E166" s="476" t="s">
        <v>609</v>
      </c>
      <c r="F166" s="467">
        <f t="shared" ref="F166:K166" si="147">SUM(F167+F170+F171+F172+F173+F174+F175+F176)</f>
        <v>83</v>
      </c>
      <c r="G166" s="468">
        <f t="shared" si="147"/>
        <v>83</v>
      </c>
      <c r="H166" s="468">
        <f t="shared" si="147"/>
        <v>7</v>
      </c>
      <c r="I166" s="468">
        <f t="shared" si="147"/>
        <v>156</v>
      </c>
      <c r="J166" s="468">
        <f t="shared" si="147"/>
        <v>164</v>
      </c>
      <c r="K166" s="468">
        <f t="shared" si="147"/>
        <v>0</v>
      </c>
      <c r="L166" s="465">
        <v>153</v>
      </c>
      <c r="M166" s="465">
        <v>151</v>
      </c>
      <c r="N166" s="465">
        <v>151</v>
      </c>
      <c r="O166" s="477"/>
      <c r="P166" s="467">
        <f t="shared" ref="P166:U166" si="148">SUM(P167+P170+P171+P172+P173+P174+P175+P176)</f>
        <v>34</v>
      </c>
      <c r="Q166" s="468">
        <f t="shared" si="148"/>
        <v>40</v>
      </c>
      <c r="R166" s="468">
        <f t="shared" si="148"/>
        <v>2</v>
      </c>
      <c r="S166" s="468">
        <f t="shared" si="148"/>
        <v>30</v>
      </c>
      <c r="T166" s="468">
        <f t="shared" si="148"/>
        <v>64</v>
      </c>
      <c r="U166" s="468">
        <f t="shared" si="148"/>
        <v>10</v>
      </c>
      <c r="V166" s="174">
        <v>44</v>
      </c>
      <c r="W166" s="221">
        <v>44</v>
      </c>
      <c r="X166" s="222">
        <v>44</v>
      </c>
      <c r="Y166" s="469"/>
      <c r="Z166" s="467">
        <f t="shared" ref="Z166:AE166" si="149">SUM(Z167+Z170+Z171+Z172+Z173+Z174+Z175+Z176)</f>
        <v>23</v>
      </c>
      <c r="AA166" s="468">
        <f t="shared" si="149"/>
        <v>23</v>
      </c>
      <c r="AB166" s="468">
        <f t="shared" si="149"/>
        <v>0</v>
      </c>
      <c r="AC166" s="468">
        <f t="shared" si="149"/>
        <v>11</v>
      </c>
      <c r="AD166" s="468">
        <f t="shared" si="149"/>
        <v>62</v>
      </c>
      <c r="AE166" s="468">
        <f t="shared" si="149"/>
        <v>2</v>
      </c>
      <c r="AF166" s="147">
        <v>0</v>
      </c>
      <c r="AG166" s="147">
        <v>0</v>
      </c>
      <c r="AH166" s="147">
        <v>0</v>
      </c>
      <c r="AI166" s="469"/>
      <c r="AJ166" s="467">
        <f t="shared" ref="AJ166:AO166" si="150">SUM(AJ167+AJ170+AJ171+AJ172+AJ173+AJ174+AJ175+AJ176)</f>
        <v>34</v>
      </c>
      <c r="AK166" s="468">
        <f t="shared" si="150"/>
        <v>34</v>
      </c>
      <c r="AL166" s="468">
        <f t="shared" si="150"/>
        <v>2</v>
      </c>
      <c r="AM166" s="468">
        <f t="shared" si="150"/>
        <v>34</v>
      </c>
      <c r="AN166" s="468">
        <f t="shared" si="150"/>
        <v>61</v>
      </c>
      <c r="AO166" s="468">
        <f t="shared" si="150"/>
        <v>0</v>
      </c>
      <c r="AP166" s="147">
        <v>44</v>
      </c>
      <c r="AQ166" s="147">
        <v>44</v>
      </c>
      <c r="AR166" s="147">
        <v>44</v>
      </c>
      <c r="AS166" s="469"/>
      <c r="AT166" s="467">
        <f t="shared" ref="AT166:AY166" si="151">SUM(AT167+AT170+AT171+AT172+AT173+AT174+AT175+AT176)</f>
        <v>65</v>
      </c>
      <c r="AU166" s="468">
        <f t="shared" si="151"/>
        <v>65</v>
      </c>
      <c r="AV166" s="468">
        <f t="shared" si="151"/>
        <v>40</v>
      </c>
      <c r="AW166" s="468">
        <f t="shared" si="151"/>
        <v>56</v>
      </c>
      <c r="AX166" s="128">
        <v>51</v>
      </c>
      <c r="AY166" s="468">
        <f t="shared" si="151"/>
        <v>4</v>
      </c>
      <c r="AZ166" s="147">
        <v>50</v>
      </c>
      <c r="BA166" s="147">
        <v>50</v>
      </c>
      <c r="BB166" s="147">
        <v>50</v>
      </c>
      <c r="BC166" s="469"/>
      <c r="BD166" s="467">
        <f t="shared" ref="BD166:BI166" si="152">SUM(BD167+BD170+BD171+BD172+BD173+BD174+BD175+BD176)</f>
        <v>56</v>
      </c>
      <c r="BE166" s="468">
        <f t="shared" si="152"/>
        <v>56</v>
      </c>
      <c r="BF166" s="468">
        <f t="shared" si="152"/>
        <v>0</v>
      </c>
      <c r="BG166" s="468">
        <f t="shared" si="152"/>
        <v>32</v>
      </c>
      <c r="BH166" s="468">
        <f t="shared" si="152"/>
        <v>132</v>
      </c>
      <c r="BI166" s="468">
        <f t="shared" si="152"/>
        <v>6</v>
      </c>
      <c r="BJ166" s="147">
        <v>123</v>
      </c>
      <c r="BK166" s="147">
        <v>123</v>
      </c>
      <c r="BL166" s="147">
        <v>123</v>
      </c>
      <c r="BM166" s="469"/>
      <c r="BN166" s="467">
        <f t="shared" ref="BN166:BQ166" si="153">SUM(BN167+BN170+BN171+BN172+BN173+BN174+BN175+BN176)</f>
        <v>35</v>
      </c>
      <c r="BO166" s="468">
        <f t="shared" si="153"/>
        <v>35</v>
      </c>
      <c r="BP166" s="468">
        <f t="shared" si="153"/>
        <v>0</v>
      </c>
      <c r="BQ166" s="468">
        <f t="shared" si="153"/>
        <v>41</v>
      </c>
      <c r="BR166" s="147">
        <v>93</v>
      </c>
      <c r="BS166" s="147">
        <v>6</v>
      </c>
      <c r="BT166" s="147">
        <v>60</v>
      </c>
      <c r="BU166" s="147">
        <v>60</v>
      </c>
      <c r="BV166" s="147">
        <v>60</v>
      </c>
      <c r="BW166" s="470"/>
      <c r="BX166" s="467">
        <f t="shared" ref="BX166:CC166" si="154">SUM(BX167+BX170+BX171+BX172+BX173+BX174+BX175+BX176)</f>
        <v>39</v>
      </c>
      <c r="BY166" s="468">
        <f t="shared" si="154"/>
        <v>39</v>
      </c>
      <c r="BZ166" s="468">
        <f t="shared" si="154"/>
        <v>5</v>
      </c>
      <c r="CA166" s="468">
        <f t="shared" si="154"/>
        <v>27</v>
      </c>
      <c r="CB166" s="468">
        <f t="shared" si="154"/>
        <v>30</v>
      </c>
      <c r="CC166" s="468">
        <f t="shared" si="154"/>
        <v>15</v>
      </c>
      <c r="CD166" s="147">
        <v>60</v>
      </c>
      <c r="CE166" s="147">
        <v>60</v>
      </c>
      <c r="CF166" s="147">
        <v>60</v>
      </c>
      <c r="CG166" s="471"/>
      <c r="CH166" s="478">
        <f t="shared" si="112"/>
        <v>369</v>
      </c>
      <c r="CI166" s="479">
        <f t="shared" si="113"/>
        <v>375</v>
      </c>
      <c r="CJ166" s="479">
        <f t="shared" si="114"/>
        <v>56</v>
      </c>
      <c r="CK166" s="479">
        <f t="shared" si="115"/>
        <v>387</v>
      </c>
      <c r="CL166" s="479">
        <f t="shared" si="116"/>
        <v>657</v>
      </c>
      <c r="CM166" s="479">
        <f t="shared" si="117"/>
        <v>43</v>
      </c>
      <c r="CN166" s="479">
        <f t="shared" si="118"/>
        <v>534</v>
      </c>
      <c r="CO166" s="479">
        <f t="shared" si="119"/>
        <v>532</v>
      </c>
      <c r="CP166" s="479">
        <f t="shared" si="120"/>
        <v>532</v>
      </c>
      <c r="CR166" s="253">
        <f t="shared" si="129"/>
        <v>145</v>
      </c>
      <c r="CS166" s="254">
        <f t="shared" si="130"/>
        <v>157</v>
      </c>
    </row>
    <row r="167" spans="1:97" ht="15" customHeight="1" x14ac:dyDescent="0.25">
      <c r="A167" s="9"/>
      <c r="B167" s="480">
        <v>34</v>
      </c>
      <c r="C167" s="481" t="s">
        <v>609</v>
      </c>
      <c r="D167" s="481" t="s">
        <v>140</v>
      </c>
      <c r="E167" s="482" t="s">
        <v>555</v>
      </c>
      <c r="F167" s="483">
        <v>17</v>
      </c>
      <c r="G167" s="484">
        <v>17</v>
      </c>
      <c r="H167" s="484">
        <v>0</v>
      </c>
      <c r="I167" s="484">
        <v>25</v>
      </c>
      <c r="J167" s="484">
        <v>30</v>
      </c>
      <c r="K167" s="484">
        <v>0</v>
      </c>
      <c r="L167" s="485">
        <v>24</v>
      </c>
      <c r="M167" s="485">
        <v>24</v>
      </c>
      <c r="N167" s="485">
        <v>24</v>
      </c>
      <c r="O167" s="486"/>
      <c r="P167" s="487">
        <v>7</v>
      </c>
      <c r="Q167" s="484">
        <v>0</v>
      </c>
      <c r="R167" s="484">
        <v>0</v>
      </c>
      <c r="S167" s="484">
        <v>0</v>
      </c>
      <c r="T167" s="484">
        <v>0</v>
      </c>
      <c r="U167" s="484">
        <v>0</v>
      </c>
      <c r="V167" s="233">
        <v>0</v>
      </c>
      <c r="W167" s="234">
        <v>0</v>
      </c>
      <c r="X167" s="235">
        <v>0</v>
      </c>
      <c r="Y167" s="489"/>
      <c r="Z167" s="487">
        <v>7</v>
      </c>
      <c r="AA167" s="484">
        <v>7</v>
      </c>
      <c r="AB167" s="484">
        <v>0</v>
      </c>
      <c r="AC167" s="484">
        <v>0</v>
      </c>
      <c r="AD167" s="484">
        <v>0</v>
      </c>
      <c r="AE167" s="484">
        <v>0</v>
      </c>
      <c r="AF167" s="146">
        <v>0</v>
      </c>
      <c r="AG167" s="146">
        <v>0</v>
      </c>
      <c r="AH167" s="146">
        <v>0</v>
      </c>
      <c r="AI167" s="489"/>
      <c r="AJ167" s="487">
        <v>4</v>
      </c>
      <c r="AK167" s="484">
        <v>4</v>
      </c>
      <c r="AL167" s="484">
        <v>0</v>
      </c>
      <c r="AM167" s="484">
        <v>0</v>
      </c>
      <c r="AN167" s="484">
        <v>0</v>
      </c>
      <c r="AO167" s="484">
        <v>0</v>
      </c>
      <c r="AP167" s="146">
        <v>0</v>
      </c>
      <c r="AQ167" s="146">
        <v>0</v>
      </c>
      <c r="AR167" s="146">
        <v>0</v>
      </c>
      <c r="AS167" s="489"/>
      <c r="AT167" s="487">
        <v>15</v>
      </c>
      <c r="AU167" s="484">
        <v>15</v>
      </c>
      <c r="AV167" s="484">
        <v>10</v>
      </c>
      <c r="AW167" s="484">
        <v>0</v>
      </c>
      <c r="AX167" s="127">
        <v>0</v>
      </c>
      <c r="AY167" s="484">
        <v>0</v>
      </c>
      <c r="AZ167" s="146">
        <v>0</v>
      </c>
      <c r="BA167" s="146">
        <v>0</v>
      </c>
      <c r="BB167" s="146">
        <v>0</v>
      </c>
      <c r="BC167" s="489"/>
      <c r="BD167" s="487">
        <v>12</v>
      </c>
      <c r="BE167" s="484">
        <v>12</v>
      </c>
      <c r="BF167" s="484">
        <v>0</v>
      </c>
      <c r="BG167" s="484">
        <v>0</v>
      </c>
      <c r="BH167" s="484">
        <v>0</v>
      </c>
      <c r="BI167" s="484">
        <v>0</v>
      </c>
      <c r="BJ167" s="146">
        <v>0</v>
      </c>
      <c r="BK167" s="146">
        <v>0</v>
      </c>
      <c r="BL167" s="146">
        <v>0</v>
      </c>
      <c r="BM167" s="489"/>
      <c r="BN167" s="487">
        <v>3</v>
      </c>
      <c r="BO167" s="484">
        <v>3</v>
      </c>
      <c r="BP167" s="484">
        <v>0</v>
      </c>
      <c r="BQ167" s="484">
        <v>0</v>
      </c>
      <c r="BR167" s="146">
        <v>0</v>
      </c>
      <c r="BS167" s="146">
        <v>0</v>
      </c>
      <c r="BT167" s="146">
        <v>0</v>
      </c>
      <c r="BU167" s="146">
        <v>0</v>
      </c>
      <c r="BV167" s="146">
        <v>0</v>
      </c>
      <c r="BW167" s="490"/>
      <c r="BX167" s="487">
        <v>3</v>
      </c>
      <c r="BY167" s="484">
        <v>3</v>
      </c>
      <c r="BZ167" s="484">
        <v>0</v>
      </c>
      <c r="CA167" s="484">
        <v>0</v>
      </c>
      <c r="CB167" s="484">
        <v>0</v>
      </c>
      <c r="CC167" s="484">
        <v>0</v>
      </c>
      <c r="CD167" s="146">
        <v>0</v>
      </c>
      <c r="CE167" s="146">
        <v>0</v>
      </c>
      <c r="CF167" s="146">
        <v>0</v>
      </c>
      <c r="CG167" s="491"/>
      <c r="CH167" s="492">
        <f t="shared" si="112"/>
        <v>68</v>
      </c>
      <c r="CI167" s="493">
        <f t="shared" si="113"/>
        <v>61</v>
      </c>
      <c r="CJ167" s="493">
        <f t="shared" si="114"/>
        <v>10</v>
      </c>
      <c r="CK167" s="493">
        <f t="shared" si="115"/>
        <v>25</v>
      </c>
      <c r="CL167" s="493">
        <f t="shared" si="116"/>
        <v>30</v>
      </c>
      <c r="CM167" s="493">
        <f t="shared" si="117"/>
        <v>0</v>
      </c>
      <c r="CN167" s="493">
        <f t="shared" si="118"/>
        <v>24</v>
      </c>
      <c r="CO167" s="493">
        <f t="shared" si="119"/>
        <v>24</v>
      </c>
      <c r="CP167" s="493">
        <f t="shared" si="120"/>
        <v>24</v>
      </c>
      <c r="CQ167"/>
      <c r="CR167" s="255">
        <f t="shared" si="129"/>
        <v>-1</v>
      </c>
      <c r="CS167" s="256">
        <f t="shared" si="130"/>
        <v>-37</v>
      </c>
    </row>
    <row r="168" spans="1:97" ht="15" customHeight="1" x14ac:dyDescent="0.25">
      <c r="A168" s="9"/>
      <c r="B168" s="495">
        <v>34</v>
      </c>
      <c r="C168" s="496" t="s">
        <v>609</v>
      </c>
      <c r="D168" s="496" t="s">
        <v>141</v>
      </c>
      <c r="E168" s="497" t="s">
        <v>857</v>
      </c>
      <c r="F168" s="498">
        <v>10</v>
      </c>
      <c r="G168" s="499">
        <v>10</v>
      </c>
      <c r="H168" s="499">
        <v>0</v>
      </c>
      <c r="I168" s="499">
        <v>8</v>
      </c>
      <c r="J168" s="499">
        <v>10</v>
      </c>
      <c r="K168" s="499">
        <v>0</v>
      </c>
      <c r="L168" s="500">
        <v>7</v>
      </c>
      <c r="M168" s="500">
        <v>7</v>
      </c>
      <c r="N168" s="500">
        <v>7</v>
      </c>
      <c r="O168" s="501"/>
      <c r="P168" s="502">
        <v>5</v>
      </c>
      <c r="Q168" s="499">
        <v>0</v>
      </c>
      <c r="R168" s="499">
        <v>0</v>
      </c>
      <c r="S168" s="499">
        <v>0</v>
      </c>
      <c r="T168" s="503"/>
      <c r="U168" s="503"/>
      <c r="V168" s="228"/>
      <c r="W168" s="228"/>
      <c r="X168" s="229"/>
      <c r="Y168" s="504"/>
      <c r="Z168" s="502">
        <v>5</v>
      </c>
      <c r="AA168" s="499">
        <v>5</v>
      </c>
      <c r="AB168" s="499">
        <v>0</v>
      </c>
      <c r="AC168" s="499">
        <v>0</v>
      </c>
      <c r="AD168" s="503"/>
      <c r="AE168" s="503"/>
      <c r="AF168" s="175"/>
      <c r="AG168" s="175"/>
      <c r="AH168" s="175"/>
      <c r="AI168" s="504"/>
      <c r="AJ168" s="502">
        <v>2</v>
      </c>
      <c r="AK168" s="499">
        <v>2</v>
      </c>
      <c r="AL168" s="499">
        <v>0</v>
      </c>
      <c r="AM168" s="499">
        <v>0</v>
      </c>
      <c r="AN168" s="499">
        <v>0</v>
      </c>
      <c r="AO168" s="499">
        <v>0</v>
      </c>
      <c r="AP168" s="175">
        <v>0</v>
      </c>
      <c r="AQ168" s="175">
        <v>0</v>
      </c>
      <c r="AR168" s="175">
        <v>0</v>
      </c>
      <c r="AS168" s="504"/>
      <c r="AT168" s="502">
        <v>10</v>
      </c>
      <c r="AU168" s="499">
        <v>10</v>
      </c>
      <c r="AV168" s="499">
        <v>5</v>
      </c>
      <c r="AW168" s="499">
        <v>0</v>
      </c>
      <c r="AX168" s="129"/>
      <c r="AY168" s="503"/>
      <c r="AZ168" s="175"/>
      <c r="BA168" s="175"/>
      <c r="BB168" s="175"/>
      <c r="BC168" s="504"/>
      <c r="BD168" s="502">
        <v>7</v>
      </c>
      <c r="BE168" s="499">
        <v>7</v>
      </c>
      <c r="BF168" s="499">
        <v>0</v>
      </c>
      <c r="BG168" s="499">
        <v>0</v>
      </c>
      <c r="BH168" s="499">
        <v>0</v>
      </c>
      <c r="BI168" s="499">
        <v>0</v>
      </c>
      <c r="BJ168" s="175">
        <v>0</v>
      </c>
      <c r="BK168" s="175">
        <v>0</v>
      </c>
      <c r="BL168" s="175">
        <v>0</v>
      </c>
      <c r="BM168" s="504"/>
      <c r="BN168" s="502">
        <v>1</v>
      </c>
      <c r="BO168" s="499">
        <v>1</v>
      </c>
      <c r="BP168" s="499">
        <v>0</v>
      </c>
      <c r="BQ168" s="499">
        <v>0</v>
      </c>
      <c r="BR168" s="175">
        <v>0</v>
      </c>
      <c r="BS168" s="175">
        <v>0</v>
      </c>
      <c r="BT168" s="175"/>
      <c r="BU168" s="175"/>
      <c r="BV168" s="175"/>
      <c r="BW168" s="505"/>
      <c r="BX168" s="502">
        <v>1</v>
      </c>
      <c r="BY168" s="499">
        <v>1</v>
      </c>
      <c r="BZ168" s="499">
        <v>0</v>
      </c>
      <c r="CA168" s="499">
        <v>0</v>
      </c>
      <c r="CB168" s="499">
        <v>0</v>
      </c>
      <c r="CC168" s="499">
        <v>0</v>
      </c>
      <c r="CD168" s="175">
        <v>0</v>
      </c>
      <c r="CE168" s="175">
        <v>0</v>
      </c>
      <c r="CF168" s="175">
        <v>0</v>
      </c>
      <c r="CG168" s="506"/>
      <c r="CH168" s="507">
        <f t="shared" si="112"/>
        <v>41</v>
      </c>
      <c r="CI168" s="508">
        <f t="shared" si="113"/>
        <v>36</v>
      </c>
      <c r="CJ168" s="508">
        <f t="shared" si="114"/>
        <v>5</v>
      </c>
      <c r="CK168" s="508">
        <f t="shared" si="115"/>
        <v>8</v>
      </c>
      <c r="CL168" s="508">
        <f t="shared" si="116"/>
        <v>10</v>
      </c>
      <c r="CM168" s="508">
        <f t="shared" si="117"/>
        <v>0</v>
      </c>
      <c r="CN168" s="508">
        <f t="shared" si="118"/>
        <v>7</v>
      </c>
      <c r="CO168" s="508">
        <f t="shared" si="119"/>
        <v>7</v>
      </c>
      <c r="CP168" s="508">
        <f t="shared" si="120"/>
        <v>7</v>
      </c>
      <c r="CQ168" s="249"/>
      <c r="CR168" s="264">
        <f t="shared" si="129"/>
        <v>-1</v>
      </c>
      <c r="CS168" s="257">
        <f t="shared" si="130"/>
        <v>-29</v>
      </c>
    </row>
    <row r="169" spans="1:97" ht="15" customHeight="1" x14ac:dyDescent="0.25">
      <c r="A169" s="9"/>
      <c r="B169" s="495">
        <v>34</v>
      </c>
      <c r="C169" s="496" t="s">
        <v>609</v>
      </c>
      <c r="D169" s="496" t="s">
        <v>142</v>
      </c>
      <c r="E169" s="497" t="s">
        <v>556</v>
      </c>
      <c r="F169" s="498">
        <v>7</v>
      </c>
      <c r="G169" s="499">
        <v>7</v>
      </c>
      <c r="H169" s="499">
        <v>0</v>
      </c>
      <c r="I169" s="499">
        <v>17</v>
      </c>
      <c r="J169" s="499">
        <v>20</v>
      </c>
      <c r="K169" s="499">
        <v>0</v>
      </c>
      <c r="L169" s="500">
        <v>17</v>
      </c>
      <c r="M169" s="500">
        <v>17</v>
      </c>
      <c r="N169" s="500">
        <v>17</v>
      </c>
      <c r="O169" s="501"/>
      <c r="P169" s="502">
        <v>2</v>
      </c>
      <c r="Q169" s="499">
        <v>0</v>
      </c>
      <c r="R169" s="499">
        <v>0</v>
      </c>
      <c r="S169" s="499">
        <v>0</v>
      </c>
      <c r="T169" s="503"/>
      <c r="U169" s="503"/>
      <c r="V169" s="228"/>
      <c r="W169" s="228"/>
      <c r="X169" s="229"/>
      <c r="Y169" s="504"/>
      <c r="Z169" s="502">
        <v>2</v>
      </c>
      <c r="AA169" s="499">
        <v>2</v>
      </c>
      <c r="AB169" s="499">
        <v>0</v>
      </c>
      <c r="AC169" s="499">
        <v>0</v>
      </c>
      <c r="AD169" s="503"/>
      <c r="AE169" s="503"/>
      <c r="AF169" s="175"/>
      <c r="AG169" s="175"/>
      <c r="AH169" s="175"/>
      <c r="AI169" s="504"/>
      <c r="AJ169" s="502">
        <v>2</v>
      </c>
      <c r="AK169" s="499">
        <v>2</v>
      </c>
      <c r="AL169" s="499">
        <v>0</v>
      </c>
      <c r="AM169" s="499">
        <v>0</v>
      </c>
      <c r="AN169" s="499">
        <v>0</v>
      </c>
      <c r="AO169" s="499">
        <v>0</v>
      </c>
      <c r="AP169" s="175">
        <v>0</v>
      </c>
      <c r="AQ169" s="175">
        <v>0</v>
      </c>
      <c r="AR169" s="175">
        <v>0</v>
      </c>
      <c r="AS169" s="504"/>
      <c r="AT169" s="502">
        <v>5</v>
      </c>
      <c r="AU169" s="499">
        <v>5</v>
      </c>
      <c r="AV169" s="499">
        <v>5</v>
      </c>
      <c r="AW169" s="499">
        <v>0</v>
      </c>
      <c r="AX169" s="129"/>
      <c r="AY169" s="503"/>
      <c r="AZ169" s="175"/>
      <c r="BA169" s="175"/>
      <c r="BB169" s="175"/>
      <c r="BC169" s="504"/>
      <c r="BD169" s="502">
        <v>5</v>
      </c>
      <c r="BE169" s="499">
        <v>5</v>
      </c>
      <c r="BF169" s="499">
        <v>0</v>
      </c>
      <c r="BG169" s="499">
        <v>0</v>
      </c>
      <c r="BH169" s="499">
        <v>0</v>
      </c>
      <c r="BI169" s="499">
        <v>0</v>
      </c>
      <c r="BJ169" s="175">
        <v>0</v>
      </c>
      <c r="BK169" s="175">
        <v>0</v>
      </c>
      <c r="BL169" s="175">
        <v>0</v>
      </c>
      <c r="BM169" s="504"/>
      <c r="BN169" s="502">
        <v>2</v>
      </c>
      <c r="BO169" s="499">
        <v>2</v>
      </c>
      <c r="BP169" s="499">
        <v>0</v>
      </c>
      <c r="BQ169" s="499">
        <v>0</v>
      </c>
      <c r="BR169" s="175">
        <v>0</v>
      </c>
      <c r="BS169" s="175">
        <v>0</v>
      </c>
      <c r="BT169" s="175"/>
      <c r="BU169" s="175"/>
      <c r="BV169" s="175"/>
      <c r="BW169" s="505"/>
      <c r="BX169" s="502">
        <v>2</v>
      </c>
      <c r="BY169" s="499">
        <v>2</v>
      </c>
      <c r="BZ169" s="499">
        <v>0</v>
      </c>
      <c r="CA169" s="499">
        <v>0</v>
      </c>
      <c r="CB169" s="499">
        <v>0</v>
      </c>
      <c r="CC169" s="499">
        <v>0</v>
      </c>
      <c r="CD169" s="175">
        <v>0</v>
      </c>
      <c r="CE169" s="175">
        <v>0</v>
      </c>
      <c r="CF169" s="175">
        <v>0</v>
      </c>
      <c r="CG169" s="506"/>
      <c r="CH169" s="507">
        <f t="shared" si="112"/>
        <v>27</v>
      </c>
      <c r="CI169" s="508">
        <f t="shared" si="113"/>
        <v>25</v>
      </c>
      <c r="CJ169" s="508">
        <f t="shared" si="114"/>
        <v>5</v>
      </c>
      <c r="CK169" s="508">
        <f t="shared" si="115"/>
        <v>17</v>
      </c>
      <c r="CL169" s="508">
        <f t="shared" si="116"/>
        <v>20</v>
      </c>
      <c r="CM169" s="508">
        <f t="shared" si="117"/>
        <v>0</v>
      </c>
      <c r="CN169" s="508">
        <f t="shared" si="118"/>
        <v>17</v>
      </c>
      <c r="CO169" s="508">
        <f t="shared" si="119"/>
        <v>17</v>
      </c>
      <c r="CP169" s="508">
        <f t="shared" si="120"/>
        <v>17</v>
      </c>
      <c r="CQ169" s="249"/>
      <c r="CR169" s="264">
        <f t="shared" si="129"/>
        <v>0</v>
      </c>
      <c r="CS169" s="257">
        <f t="shared" si="130"/>
        <v>-8</v>
      </c>
    </row>
    <row r="170" spans="1:97" ht="15" customHeight="1" x14ac:dyDescent="0.25">
      <c r="A170" s="9"/>
      <c r="B170" s="480">
        <v>34</v>
      </c>
      <c r="C170" s="481" t="s">
        <v>609</v>
      </c>
      <c r="D170" s="481" t="s">
        <v>143</v>
      </c>
      <c r="E170" s="482" t="s">
        <v>557</v>
      </c>
      <c r="F170" s="483">
        <v>1</v>
      </c>
      <c r="G170" s="484">
        <v>1</v>
      </c>
      <c r="H170" s="484">
        <v>0</v>
      </c>
      <c r="I170" s="484">
        <v>0</v>
      </c>
      <c r="J170" s="484">
        <v>0</v>
      </c>
      <c r="K170" s="484">
        <v>0</v>
      </c>
      <c r="L170" s="485"/>
      <c r="M170" s="485" t="s">
        <v>929</v>
      </c>
      <c r="N170" s="485" t="s">
        <v>929</v>
      </c>
      <c r="O170" s="486"/>
      <c r="P170" s="487">
        <v>0</v>
      </c>
      <c r="Q170" s="484">
        <v>0</v>
      </c>
      <c r="R170" s="484">
        <v>0</v>
      </c>
      <c r="S170" s="484">
        <v>0</v>
      </c>
      <c r="T170" s="488"/>
      <c r="U170" s="488"/>
      <c r="V170" s="233"/>
      <c r="W170" s="234"/>
      <c r="X170" s="235"/>
      <c r="Y170" s="489"/>
      <c r="Z170" s="487">
        <v>3</v>
      </c>
      <c r="AA170" s="484">
        <v>3</v>
      </c>
      <c r="AB170" s="484">
        <v>0</v>
      </c>
      <c r="AC170" s="484">
        <v>0</v>
      </c>
      <c r="AD170" s="488"/>
      <c r="AE170" s="488"/>
      <c r="AF170" s="146"/>
      <c r="AG170" s="146"/>
      <c r="AH170" s="146"/>
      <c r="AI170" s="489"/>
      <c r="AJ170" s="487">
        <v>2</v>
      </c>
      <c r="AK170" s="484">
        <v>2</v>
      </c>
      <c r="AL170" s="484">
        <v>0</v>
      </c>
      <c r="AM170" s="484">
        <v>0</v>
      </c>
      <c r="AN170" s="484">
        <v>0</v>
      </c>
      <c r="AO170" s="484">
        <v>0</v>
      </c>
      <c r="AP170" s="146">
        <v>0</v>
      </c>
      <c r="AQ170" s="146">
        <v>0</v>
      </c>
      <c r="AR170" s="146">
        <v>0</v>
      </c>
      <c r="AS170" s="489"/>
      <c r="AT170" s="487">
        <v>0</v>
      </c>
      <c r="AU170" s="484">
        <v>0</v>
      </c>
      <c r="AV170" s="484">
        <v>0</v>
      </c>
      <c r="AW170" s="484">
        <v>0</v>
      </c>
      <c r="AX170" s="127"/>
      <c r="AY170" s="488"/>
      <c r="AZ170" s="146"/>
      <c r="BA170" s="146"/>
      <c r="BB170" s="146"/>
      <c r="BC170" s="489"/>
      <c r="BD170" s="487">
        <v>2</v>
      </c>
      <c r="BE170" s="484">
        <v>2</v>
      </c>
      <c r="BF170" s="484">
        <v>0</v>
      </c>
      <c r="BG170" s="484">
        <v>0</v>
      </c>
      <c r="BH170" s="484">
        <v>0</v>
      </c>
      <c r="BI170" s="484">
        <v>0</v>
      </c>
      <c r="BJ170" s="146">
        <v>0</v>
      </c>
      <c r="BK170" s="146">
        <v>0</v>
      </c>
      <c r="BL170" s="146">
        <v>0</v>
      </c>
      <c r="BM170" s="489"/>
      <c r="BN170" s="487">
        <v>3</v>
      </c>
      <c r="BO170" s="484">
        <v>3</v>
      </c>
      <c r="BP170" s="484">
        <v>0</v>
      </c>
      <c r="BQ170" s="484">
        <v>0</v>
      </c>
      <c r="BR170" s="146">
        <v>14</v>
      </c>
      <c r="BS170" s="146">
        <v>0</v>
      </c>
      <c r="BT170" s="146">
        <v>0</v>
      </c>
      <c r="BU170" s="146">
        <v>0</v>
      </c>
      <c r="BV170" s="146">
        <v>0</v>
      </c>
      <c r="BW170" s="490"/>
      <c r="BX170" s="487">
        <v>1</v>
      </c>
      <c r="BY170" s="484">
        <v>1</v>
      </c>
      <c r="BZ170" s="484">
        <v>0</v>
      </c>
      <c r="CA170" s="484">
        <v>0</v>
      </c>
      <c r="CB170" s="484">
        <v>0</v>
      </c>
      <c r="CC170" s="484">
        <v>0</v>
      </c>
      <c r="CD170" s="146">
        <v>0</v>
      </c>
      <c r="CE170" s="146">
        <v>0</v>
      </c>
      <c r="CF170" s="146">
        <v>0</v>
      </c>
      <c r="CG170" s="491"/>
      <c r="CH170" s="492">
        <f t="shared" si="112"/>
        <v>12</v>
      </c>
      <c r="CI170" s="493">
        <f t="shared" si="113"/>
        <v>12</v>
      </c>
      <c r="CJ170" s="493">
        <f t="shared" si="114"/>
        <v>0</v>
      </c>
      <c r="CK170" s="493">
        <f t="shared" si="115"/>
        <v>0</v>
      </c>
      <c r="CL170" s="493">
        <f t="shared" si="116"/>
        <v>14</v>
      </c>
      <c r="CM170" s="493">
        <f t="shared" si="117"/>
        <v>0</v>
      </c>
      <c r="CN170" s="493">
        <f t="shared" si="118"/>
        <v>0</v>
      </c>
      <c r="CO170" s="493">
        <f t="shared" si="119"/>
        <v>0</v>
      </c>
      <c r="CP170" s="493">
        <f t="shared" si="120"/>
        <v>0</v>
      </c>
      <c r="CQ170"/>
      <c r="CR170" s="255">
        <f t="shared" si="129"/>
        <v>0</v>
      </c>
      <c r="CS170" s="256">
        <f t="shared" si="130"/>
        <v>-12</v>
      </c>
    </row>
    <row r="171" spans="1:97" ht="15" customHeight="1" x14ac:dyDescent="0.25">
      <c r="A171" s="9"/>
      <c r="B171" s="480">
        <v>34</v>
      </c>
      <c r="C171" s="481" t="s">
        <v>609</v>
      </c>
      <c r="D171" s="481" t="s">
        <v>144</v>
      </c>
      <c r="E171" s="482" t="s">
        <v>558</v>
      </c>
      <c r="F171" s="483">
        <v>0</v>
      </c>
      <c r="G171" s="484">
        <v>0</v>
      </c>
      <c r="H171" s="484">
        <v>0</v>
      </c>
      <c r="I171" s="484">
        <v>0</v>
      </c>
      <c r="J171" s="484">
        <v>0</v>
      </c>
      <c r="K171" s="484">
        <v>0</v>
      </c>
      <c r="L171" s="485" t="s">
        <v>929</v>
      </c>
      <c r="M171" s="485" t="s">
        <v>929</v>
      </c>
      <c r="N171" s="485" t="s">
        <v>929</v>
      </c>
      <c r="O171" s="486"/>
      <c r="P171" s="487">
        <v>0</v>
      </c>
      <c r="Q171" s="484">
        <v>0</v>
      </c>
      <c r="R171" s="484">
        <v>0</v>
      </c>
      <c r="S171" s="484">
        <v>0</v>
      </c>
      <c r="T171" s="488"/>
      <c r="U171" s="488"/>
      <c r="V171" s="233"/>
      <c r="W171" s="234"/>
      <c r="X171" s="235"/>
      <c r="Y171" s="489"/>
      <c r="Z171" s="487">
        <v>0</v>
      </c>
      <c r="AA171" s="484">
        <v>0</v>
      </c>
      <c r="AB171" s="484">
        <v>0</v>
      </c>
      <c r="AC171" s="484">
        <v>0</v>
      </c>
      <c r="AD171" s="488"/>
      <c r="AE171" s="488"/>
      <c r="AF171" s="146"/>
      <c r="AG171" s="146"/>
      <c r="AH171" s="146"/>
      <c r="AI171" s="489"/>
      <c r="AJ171" s="487">
        <v>0</v>
      </c>
      <c r="AK171" s="484">
        <v>0</v>
      </c>
      <c r="AL171" s="484">
        <v>0</v>
      </c>
      <c r="AM171" s="484">
        <v>0</v>
      </c>
      <c r="AN171" s="484">
        <v>0</v>
      </c>
      <c r="AO171" s="484">
        <v>0</v>
      </c>
      <c r="AP171" s="146">
        <v>0</v>
      </c>
      <c r="AQ171" s="146">
        <v>0</v>
      </c>
      <c r="AR171" s="146">
        <v>0</v>
      </c>
      <c r="AS171" s="489"/>
      <c r="AT171" s="487">
        <v>0</v>
      </c>
      <c r="AU171" s="484">
        <v>0</v>
      </c>
      <c r="AV171" s="484">
        <v>0</v>
      </c>
      <c r="AW171" s="484">
        <v>0</v>
      </c>
      <c r="AX171" s="127"/>
      <c r="AY171" s="488"/>
      <c r="AZ171" s="146"/>
      <c r="BA171" s="146"/>
      <c r="BB171" s="146"/>
      <c r="BC171" s="489"/>
      <c r="BD171" s="487">
        <v>0</v>
      </c>
      <c r="BE171" s="484">
        <v>0</v>
      </c>
      <c r="BF171" s="484">
        <v>0</v>
      </c>
      <c r="BG171" s="484">
        <v>0</v>
      </c>
      <c r="BH171" s="484">
        <v>0</v>
      </c>
      <c r="BI171" s="484">
        <v>0</v>
      </c>
      <c r="BJ171" s="146">
        <v>0</v>
      </c>
      <c r="BK171" s="146">
        <v>0</v>
      </c>
      <c r="BL171" s="146">
        <v>0</v>
      </c>
      <c r="BM171" s="489"/>
      <c r="BN171" s="487">
        <v>0</v>
      </c>
      <c r="BO171" s="484">
        <v>0</v>
      </c>
      <c r="BP171" s="484">
        <v>0</v>
      </c>
      <c r="BQ171" s="484">
        <v>0</v>
      </c>
      <c r="BR171" s="146">
        <v>0</v>
      </c>
      <c r="BS171" s="146">
        <v>0</v>
      </c>
      <c r="BT171" s="146">
        <v>0</v>
      </c>
      <c r="BU171" s="146"/>
      <c r="BV171" s="146"/>
      <c r="BW171" s="490"/>
      <c r="BX171" s="487">
        <v>0</v>
      </c>
      <c r="BY171" s="484">
        <v>0</v>
      </c>
      <c r="BZ171" s="484">
        <v>0</v>
      </c>
      <c r="CA171" s="484">
        <v>0</v>
      </c>
      <c r="CB171" s="484">
        <v>0</v>
      </c>
      <c r="CC171" s="484">
        <v>0</v>
      </c>
      <c r="CD171" s="146">
        <v>0</v>
      </c>
      <c r="CE171" s="146">
        <v>0</v>
      </c>
      <c r="CF171" s="146">
        <v>0</v>
      </c>
      <c r="CG171" s="491"/>
      <c r="CH171" s="492">
        <f t="shared" si="112"/>
        <v>0</v>
      </c>
      <c r="CI171" s="493">
        <f t="shared" si="113"/>
        <v>0</v>
      </c>
      <c r="CJ171" s="493">
        <f t="shared" si="114"/>
        <v>0</v>
      </c>
      <c r="CK171" s="493">
        <f t="shared" si="115"/>
        <v>0</v>
      </c>
      <c r="CL171" s="493">
        <f t="shared" si="116"/>
        <v>0</v>
      </c>
      <c r="CM171" s="493">
        <f t="shared" si="117"/>
        <v>0</v>
      </c>
      <c r="CN171" s="493">
        <f t="shared" si="118"/>
        <v>0</v>
      </c>
      <c r="CO171" s="493">
        <f t="shared" si="119"/>
        <v>0</v>
      </c>
      <c r="CP171" s="493">
        <f t="shared" si="120"/>
        <v>0</v>
      </c>
      <c r="CQ171"/>
      <c r="CR171" s="255">
        <f t="shared" si="129"/>
        <v>0</v>
      </c>
      <c r="CS171" s="256">
        <f t="shared" si="130"/>
        <v>0</v>
      </c>
    </row>
    <row r="172" spans="1:97" ht="15" customHeight="1" x14ac:dyDescent="0.25">
      <c r="A172" s="9"/>
      <c r="B172" s="480">
        <v>34</v>
      </c>
      <c r="C172" s="481" t="s">
        <v>609</v>
      </c>
      <c r="D172" s="481" t="s">
        <v>145</v>
      </c>
      <c r="E172" s="482" t="s">
        <v>559</v>
      </c>
      <c r="F172" s="483">
        <v>5</v>
      </c>
      <c r="G172" s="484">
        <v>5</v>
      </c>
      <c r="H172" s="484">
        <v>3</v>
      </c>
      <c r="I172" s="484">
        <v>17</v>
      </c>
      <c r="J172" s="484">
        <v>20</v>
      </c>
      <c r="K172" s="484">
        <v>0</v>
      </c>
      <c r="L172" s="485">
        <v>17</v>
      </c>
      <c r="M172" s="485">
        <v>17</v>
      </c>
      <c r="N172" s="485">
        <v>17</v>
      </c>
      <c r="O172" s="486"/>
      <c r="P172" s="487">
        <v>0</v>
      </c>
      <c r="Q172" s="484">
        <v>0</v>
      </c>
      <c r="R172" s="484">
        <v>0</v>
      </c>
      <c r="S172" s="484">
        <v>0</v>
      </c>
      <c r="T172" s="488"/>
      <c r="U172" s="488"/>
      <c r="V172" s="233"/>
      <c r="W172" s="234"/>
      <c r="X172" s="235"/>
      <c r="Y172" s="489"/>
      <c r="Z172" s="487">
        <v>0</v>
      </c>
      <c r="AA172" s="484">
        <v>0</v>
      </c>
      <c r="AB172" s="484">
        <v>0</v>
      </c>
      <c r="AC172" s="484">
        <v>0</v>
      </c>
      <c r="AD172" s="488"/>
      <c r="AE172" s="488"/>
      <c r="AF172" s="146"/>
      <c r="AG172" s="146"/>
      <c r="AH172" s="146"/>
      <c r="AI172" s="489"/>
      <c r="AJ172" s="487">
        <v>0</v>
      </c>
      <c r="AK172" s="484">
        <v>0</v>
      </c>
      <c r="AL172" s="484">
        <v>0</v>
      </c>
      <c r="AM172" s="484">
        <v>0</v>
      </c>
      <c r="AN172" s="484">
        <v>0</v>
      </c>
      <c r="AO172" s="484">
        <v>0</v>
      </c>
      <c r="AP172" s="146">
        <v>0</v>
      </c>
      <c r="AQ172" s="146">
        <v>0</v>
      </c>
      <c r="AR172" s="146">
        <v>0</v>
      </c>
      <c r="AS172" s="489"/>
      <c r="AT172" s="487">
        <v>5</v>
      </c>
      <c r="AU172" s="484">
        <v>5</v>
      </c>
      <c r="AV172" s="484">
        <v>0</v>
      </c>
      <c r="AW172" s="484">
        <v>0</v>
      </c>
      <c r="AX172" s="127"/>
      <c r="AY172" s="488"/>
      <c r="AZ172" s="146"/>
      <c r="BA172" s="146"/>
      <c r="BB172" s="146"/>
      <c r="BC172" s="489"/>
      <c r="BD172" s="487">
        <v>0</v>
      </c>
      <c r="BE172" s="484">
        <v>0</v>
      </c>
      <c r="BF172" s="484">
        <v>0</v>
      </c>
      <c r="BG172" s="484">
        <v>0</v>
      </c>
      <c r="BH172" s="484">
        <v>0</v>
      </c>
      <c r="BI172" s="484">
        <v>0</v>
      </c>
      <c r="BJ172" s="146">
        <v>0</v>
      </c>
      <c r="BK172" s="146">
        <v>0</v>
      </c>
      <c r="BL172" s="146">
        <v>0</v>
      </c>
      <c r="BM172" s="489"/>
      <c r="BN172" s="487">
        <v>0</v>
      </c>
      <c r="BO172" s="484">
        <v>0</v>
      </c>
      <c r="BP172" s="484">
        <v>0</v>
      </c>
      <c r="BQ172" s="484">
        <v>0</v>
      </c>
      <c r="BR172" s="146">
        <v>0</v>
      </c>
      <c r="BS172" s="146">
        <v>0</v>
      </c>
      <c r="BT172" s="146">
        <v>0</v>
      </c>
      <c r="BU172" s="146"/>
      <c r="BV172" s="146"/>
      <c r="BW172" s="490"/>
      <c r="BX172" s="487">
        <v>0</v>
      </c>
      <c r="BY172" s="484">
        <v>0</v>
      </c>
      <c r="BZ172" s="484">
        <v>0</v>
      </c>
      <c r="CA172" s="484">
        <v>0</v>
      </c>
      <c r="CB172" s="484">
        <v>0</v>
      </c>
      <c r="CC172" s="484">
        <v>0</v>
      </c>
      <c r="CD172" s="146">
        <v>0</v>
      </c>
      <c r="CE172" s="146">
        <v>0</v>
      </c>
      <c r="CF172" s="146">
        <v>0</v>
      </c>
      <c r="CG172" s="491"/>
      <c r="CH172" s="492">
        <f t="shared" si="112"/>
        <v>10</v>
      </c>
      <c r="CI172" s="493">
        <f t="shared" si="113"/>
        <v>10</v>
      </c>
      <c r="CJ172" s="493">
        <f t="shared" si="114"/>
        <v>3</v>
      </c>
      <c r="CK172" s="493">
        <f t="shared" si="115"/>
        <v>17</v>
      </c>
      <c r="CL172" s="493">
        <f t="shared" si="116"/>
        <v>20</v>
      </c>
      <c r="CM172" s="493">
        <f t="shared" si="117"/>
        <v>0</v>
      </c>
      <c r="CN172" s="493">
        <f t="shared" si="118"/>
        <v>17</v>
      </c>
      <c r="CO172" s="493">
        <f t="shared" si="119"/>
        <v>17</v>
      </c>
      <c r="CP172" s="493">
        <f t="shared" si="120"/>
        <v>17</v>
      </c>
      <c r="CQ172"/>
      <c r="CR172" s="255">
        <f t="shared" si="129"/>
        <v>0</v>
      </c>
      <c r="CS172" s="256">
        <f t="shared" si="130"/>
        <v>7</v>
      </c>
    </row>
    <row r="173" spans="1:97" ht="15" customHeight="1" x14ac:dyDescent="0.25">
      <c r="A173" s="9"/>
      <c r="B173" s="480">
        <v>34</v>
      </c>
      <c r="C173" s="481" t="s">
        <v>609</v>
      </c>
      <c r="D173" s="481" t="s">
        <v>146</v>
      </c>
      <c r="E173" s="482" t="s">
        <v>560</v>
      </c>
      <c r="F173" s="483">
        <v>10</v>
      </c>
      <c r="G173" s="484">
        <v>10</v>
      </c>
      <c r="H173" s="484">
        <v>1</v>
      </c>
      <c r="I173" s="484">
        <v>20</v>
      </c>
      <c r="J173" s="484">
        <v>20</v>
      </c>
      <c r="K173" s="484">
        <v>0</v>
      </c>
      <c r="L173" s="485">
        <v>20</v>
      </c>
      <c r="M173" s="485">
        <v>20</v>
      </c>
      <c r="N173" s="485">
        <v>20</v>
      </c>
      <c r="O173" s="486"/>
      <c r="P173" s="487">
        <v>2</v>
      </c>
      <c r="Q173" s="484">
        <v>2</v>
      </c>
      <c r="R173" s="484">
        <v>1</v>
      </c>
      <c r="S173" s="484">
        <v>0</v>
      </c>
      <c r="T173" s="488"/>
      <c r="U173" s="488"/>
      <c r="V173" s="233"/>
      <c r="W173" s="234"/>
      <c r="X173" s="235"/>
      <c r="Y173" s="489"/>
      <c r="Z173" s="487">
        <v>3</v>
      </c>
      <c r="AA173" s="484">
        <v>3</v>
      </c>
      <c r="AB173" s="484">
        <v>0</v>
      </c>
      <c r="AC173" s="484">
        <v>3</v>
      </c>
      <c r="AD173" s="484">
        <v>0</v>
      </c>
      <c r="AE173" s="484">
        <v>0</v>
      </c>
      <c r="AF173" s="146">
        <v>0</v>
      </c>
      <c r="AG173" s="146">
        <v>0</v>
      </c>
      <c r="AH173" s="146">
        <v>0</v>
      </c>
      <c r="AI173" s="489"/>
      <c r="AJ173" s="487">
        <v>5</v>
      </c>
      <c r="AK173" s="484">
        <v>5</v>
      </c>
      <c r="AL173" s="484">
        <v>0</v>
      </c>
      <c r="AM173" s="484">
        <v>0</v>
      </c>
      <c r="AN173" s="484">
        <v>0</v>
      </c>
      <c r="AO173" s="484">
        <v>0</v>
      </c>
      <c r="AP173" s="146">
        <v>0</v>
      </c>
      <c r="AQ173" s="146">
        <v>0</v>
      </c>
      <c r="AR173" s="146">
        <v>0</v>
      </c>
      <c r="AS173" s="489"/>
      <c r="AT173" s="487">
        <v>10</v>
      </c>
      <c r="AU173" s="484">
        <v>10</v>
      </c>
      <c r="AV173" s="484">
        <v>4</v>
      </c>
      <c r="AW173" s="484">
        <v>10</v>
      </c>
      <c r="AX173" s="127">
        <v>12</v>
      </c>
      <c r="AY173" s="484">
        <v>0</v>
      </c>
      <c r="AZ173" s="146">
        <v>11</v>
      </c>
      <c r="BA173" s="146">
        <v>11</v>
      </c>
      <c r="BB173" s="146">
        <v>11</v>
      </c>
      <c r="BC173" s="489"/>
      <c r="BD173" s="487">
        <v>15</v>
      </c>
      <c r="BE173" s="484">
        <v>15</v>
      </c>
      <c r="BF173" s="484">
        <v>0</v>
      </c>
      <c r="BG173" s="484">
        <v>15</v>
      </c>
      <c r="BH173" s="484">
        <v>25</v>
      </c>
      <c r="BI173" s="484">
        <v>0</v>
      </c>
      <c r="BJ173" s="146">
        <v>19</v>
      </c>
      <c r="BK173" s="146">
        <v>19</v>
      </c>
      <c r="BL173" s="146">
        <v>19</v>
      </c>
      <c r="BM173" s="489"/>
      <c r="BN173" s="487">
        <v>9</v>
      </c>
      <c r="BO173" s="484">
        <v>9</v>
      </c>
      <c r="BP173" s="484">
        <v>0</v>
      </c>
      <c r="BQ173" s="484">
        <v>9</v>
      </c>
      <c r="BR173" s="146">
        <v>10</v>
      </c>
      <c r="BS173" s="146">
        <v>0</v>
      </c>
      <c r="BT173" s="146">
        <v>9</v>
      </c>
      <c r="BU173" s="146">
        <v>9</v>
      </c>
      <c r="BV173" s="146">
        <v>9</v>
      </c>
      <c r="BW173" s="490"/>
      <c r="BX173" s="487">
        <v>5</v>
      </c>
      <c r="BY173" s="484">
        <v>5</v>
      </c>
      <c r="BZ173" s="484">
        <v>0</v>
      </c>
      <c r="CA173" s="484">
        <v>9</v>
      </c>
      <c r="CB173" s="484">
        <v>0</v>
      </c>
      <c r="CC173" s="484">
        <v>0</v>
      </c>
      <c r="CD173" s="146">
        <v>0</v>
      </c>
      <c r="CE173" s="146">
        <v>0</v>
      </c>
      <c r="CF173" s="146">
        <v>0</v>
      </c>
      <c r="CG173" s="491"/>
      <c r="CH173" s="492">
        <f t="shared" si="112"/>
        <v>59</v>
      </c>
      <c r="CI173" s="493">
        <f t="shared" si="113"/>
        <v>59</v>
      </c>
      <c r="CJ173" s="493">
        <f t="shared" si="114"/>
        <v>6</v>
      </c>
      <c r="CK173" s="493">
        <f t="shared" si="115"/>
        <v>66</v>
      </c>
      <c r="CL173" s="493">
        <f t="shared" si="116"/>
        <v>67</v>
      </c>
      <c r="CM173" s="493">
        <f t="shared" si="117"/>
        <v>0</v>
      </c>
      <c r="CN173" s="493">
        <f t="shared" si="118"/>
        <v>59</v>
      </c>
      <c r="CO173" s="493">
        <f t="shared" si="119"/>
        <v>59</v>
      </c>
      <c r="CP173" s="493">
        <f t="shared" si="120"/>
        <v>59</v>
      </c>
      <c r="CQ173"/>
      <c r="CR173" s="255">
        <f t="shared" si="129"/>
        <v>-7</v>
      </c>
      <c r="CS173" s="256">
        <f t="shared" si="130"/>
        <v>0</v>
      </c>
    </row>
    <row r="174" spans="1:97" ht="15" customHeight="1" x14ac:dyDescent="0.25">
      <c r="A174" s="9"/>
      <c r="B174" s="480">
        <v>34</v>
      </c>
      <c r="C174" s="481" t="s">
        <v>609</v>
      </c>
      <c r="D174" s="481" t="s">
        <v>147</v>
      </c>
      <c r="E174" s="482" t="s">
        <v>561</v>
      </c>
      <c r="F174" s="483">
        <v>20</v>
      </c>
      <c r="G174" s="484">
        <v>20</v>
      </c>
      <c r="H174" s="484">
        <v>0</v>
      </c>
      <c r="I174" s="484">
        <v>84</v>
      </c>
      <c r="J174" s="484">
        <v>84</v>
      </c>
      <c r="K174" s="484">
        <v>0</v>
      </c>
      <c r="L174" s="485">
        <v>84</v>
      </c>
      <c r="M174" s="485">
        <v>82</v>
      </c>
      <c r="N174" s="485">
        <v>82</v>
      </c>
      <c r="O174" s="486"/>
      <c r="P174" s="487">
        <v>7</v>
      </c>
      <c r="Q174" s="484">
        <v>20</v>
      </c>
      <c r="R174" s="484">
        <v>0</v>
      </c>
      <c r="S174" s="484">
        <v>20</v>
      </c>
      <c r="T174" s="484">
        <v>54</v>
      </c>
      <c r="U174" s="484">
        <v>0</v>
      </c>
      <c r="V174" s="233">
        <v>34</v>
      </c>
      <c r="W174" s="234">
        <v>34</v>
      </c>
      <c r="X174" s="235">
        <v>34</v>
      </c>
      <c r="Y174" s="489"/>
      <c r="Z174" s="487">
        <v>2</v>
      </c>
      <c r="AA174" s="484">
        <v>2</v>
      </c>
      <c r="AB174" s="484">
        <v>0</v>
      </c>
      <c r="AC174" s="484">
        <v>8</v>
      </c>
      <c r="AD174" s="484">
        <v>62</v>
      </c>
      <c r="AE174" s="484">
        <v>2</v>
      </c>
      <c r="AF174" s="146">
        <v>0</v>
      </c>
      <c r="AG174" s="146">
        <v>0</v>
      </c>
      <c r="AH174" s="146">
        <v>0</v>
      </c>
      <c r="AI174" s="489"/>
      <c r="AJ174" s="487">
        <v>8</v>
      </c>
      <c r="AK174" s="484">
        <v>8</v>
      </c>
      <c r="AL174" s="484">
        <v>2</v>
      </c>
      <c r="AM174" s="484">
        <v>26</v>
      </c>
      <c r="AN174" s="484">
        <v>53</v>
      </c>
      <c r="AO174" s="484">
        <v>0</v>
      </c>
      <c r="AP174" s="146">
        <v>38</v>
      </c>
      <c r="AQ174" s="146">
        <v>38</v>
      </c>
      <c r="AR174" s="146">
        <v>38</v>
      </c>
      <c r="AS174" s="489"/>
      <c r="AT174" s="487">
        <v>5</v>
      </c>
      <c r="AU174" s="484">
        <v>5</v>
      </c>
      <c r="AV174" s="484">
        <v>4</v>
      </c>
      <c r="AW174" s="484">
        <v>24</v>
      </c>
      <c r="AX174" s="127">
        <v>24</v>
      </c>
      <c r="AY174" s="484">
        <v>0</v>
      </c>
      <c r="AZ174" s="146">
        <v>24</v>
      </c>
      <c r="BA174" s="146">
        <v>24</v>
      </c>
      <c r="BB174" s="146">
        <v>24</v>
      </c>
      <c r="BC174" s="489"/>
      <c r="BD174" s="487">
        <v>10</v>
      </c>
      <c r="BE174" s="484">
        <v>10</v>
      </c>
      <c r="BF174" s="484">
        <v>0</v>
      </c>
      <c r="BG174" s="484">
        <v>10</v>
      </c>
      <c r="BH174" s="484">
        <v>107</v>
      </c>
      <c r="BI174" s="484">
        <v>6</v>
      </c>
      <c r="BJ174" s="146">
        <v>92</v>
      </c>
      <c r="BK174" s="146">
        <v>92</v>
      </c>
      <c r="BL174" s="146">
        <v>92</v>
      </c>
      <c r="BM174" s="489"/>
      <c r="BN174" s="487">
        <v>2</v>
      </c>
      <c r="BO174" s="484">
        <v>2</v>
      </c>
      <c r="BP174" s="484">
        <v>0</v>
      </c>
      <c r="BQ174" s="484">
        <v>22</v>
      </c>
      <c r="BR174" s="146">
        <v>59</v>
      </c>
      <c r="BS174" s="146">
        <v>6</v>
      </c>
      <c r="BT174" s="146">
        <v>41</v>
      </c>
      <c r="BU174" s="146">
        <v>41</v>
      </c>
      <c r="BV174" s="146">
        <v>41</v>
      </c>
      <c r="BW174" s="490"/>
      <c r="BX174" s="487">
        <v>15</v>
      </c>
      <c r="BY174" s="484">
        <v>15</v>
      </c>
      <c r="BZ174" s="484">
        <v>5</v>
      </c>
      <c r="CA174" s="484">
        <v>18</v>
      </c>
      <c r="CB174" s="484">
        <v>30</v>
      </c>
      <c r="CC174" s="484">
        <v>15</v>
      </c>
      <c r="CD174" s="146">
        <v>60</v>
      </c>
      <c r="CE174" s="146">
        <v>60</v>
      </c>
      <c r="CF174" s="146">
        <v>60</v>
      </c>
      <c r="CG174" s="491"/>
      <c r="CH174" s="492">
        <f t="shared" si="112"/>
        <v>69</v>
      </c>
      <c r="CI174" s="493">
        <f t="shared" si="113"/>
        <v>82</v>
      </c>
      <c r="CJ174" s="493">
        <f t="shared" si="114"/>
        <v>11</v>
      </c>
      <c r="CK174" s="493">
        <f t="shared" si="115"/>
        <v>212</v>
      </c>
      <c r="CL174" s="493">
        <f t="shared" si="116"/>
        <v>473</v>
      </c>
      <c r="CM174" s="493">
        <f t="shared" si="117"/>
        <v>29</v>
      </c>
      <c r="CN174" s="493">
        <f t="shared" si="118"/>
        <v>373</v>
      </c>
      <c r="CO174" s="493">
        <f t="shared" si="119"/>
        <v>371</v>
      </c>
      <c r="CP174" s="493">
        <f t="shared" si="120"/>
        <v>371</v>
      </c>
      <c r="CQ174"/>
      <c r="CR174" s="255">
        <f t="shared" si="129"/>
        <v>159</v>
      </c>
      <c r="CS174" s="256">
        <f t="shared" si="130"/>
        <v>289</v>
      </c>
    </row>
    <row r="175" spans="1:97" ht="15" customHeight="1" x14ac:dyDescent="0.25">
      <c r="A175" s="9"/>
      <c r="B175" s="480">
        <v>34</v>
      </c>
      <c r="C175" s="481" t="s">
        <v>609</v>
      </c>
      <c r="D175" s="481" t="s">
        <v>148</v>
      </c>
      <c r="E175" s="482" t="s">
        <v>562</v>
      </c>
      <c r="F175" s="483">
        <v>20</v>
      </c>
      <c r="G175" s="484">
        <v>20</v>
      </c>
      <c r="H175" s="484">
        <v>1</v>
      </c>
      <c r="I175" s="484">
        <v>10</v>
      </c>
      <c r="J175" s="484">
        <v>10</v>
      </c>
      <c r="K175" s="484">
        <v>0</v>
      </c>
      <c r="L175" s="485">
        <v>8</v>
      </c>
      <c r="M175" s="485">
        <v>8</v>
      </c>
      <c r="N175" s="485">
        <v>8</v>
      </c>
      <c r="O175" s="486"/>
      <c r="P175" s="487">
        <v>11</v>
      </c>
      <c r="Q175" s="484">
        <v>11</v>
      </c>
      <c r="R175" s="484">
        <v>1</v>
      </c>
      <c r="S175" s="484">
        <v>10</v>
      </c>
      <c r="T175" s="484">
        <v>10</v>
      </c>
      <c r="U175" s="484">
        <v>10</v>
      </c>
      <c r="V175" s="233">
        <v>10</v>
      </c>
      <c r="W175" s="234">
        <v>10</v>
      </c>
      <c r="X175" s="235">
        <v>10</v>
      </c>
      <c r="Y175" s="489"/>
      <c r="Z175" s="487">
        <v>6</v>
      </c>
      <c r="AA175" s="484">
        <v>6</v>
      </c>
      <c r="AB175" s="484">
        <v>0</v>
      </c>
      <c r="AC175" s="484">
        <v>0</v>
      </c>
      <c r="AD175" s="488"/>
      <c r="AE175" s="488"/>
      <c r="AF175" s="146"/>
      <c r="AG175" s="146"/>
      <c r="AH175" s="146"/>
      <c r="AI175" s="489"/>
      <c r="AJ175" s="487">
        <v>10</v>
      </c>
      <c r="AK175" s="484">
        <v>10</v>
      </c>
      <c r="AL175" s="484">
        <v>0</v>
      </c>
      <c r="AM175" s="484">
        <v>0</v>
      </c>
      <c r="AN175" s="484">
        <v>0</v>
      </c>
      <c r="AO175" s="484">
        <v>0</v>
      </c>
      <c r="AP175" s="146">
        <v>0</v>
      </c>
      <c r="AQ175" s="146">
        <v>0</v>
      </c>
      <c r="AR175" s="146">
        <v>0</v>
      </c>
      <c r="AS175" s="489"/>
      <c r="AT175" s="487">
        <v>15</v>
      </c>
      <c r="AU175" s="484">
        <v>15</v>
      </c>
      <c r="AV175" s="484">
        <v>12</v>
      </c>
      <c r="AW175" s="484">
        <v>12</v>
      </c>
      <c r="AX175" s="127">
        <v>8</v>
      </c>
      <c r="AY175" s="484">
        <v>2</v>
      </c>
      <c r="AZ175" s="146">
        <v>8</v>
      </c>
      <c r="BA175" s="146">
        <v>8</v>
      </c>
      <c r="BB175" s="146">
        <v>8</v>
      </c>
      <c r="BC175" s="489"/>
      <c r="BD175" s="487">
        <v>7</v>
      </c>
      <c r="BE175" s="484">
        <v>7</v>
      </c>
      <c r="BF175" s="484">
        <v>0</v>
      </c>
      <c r="BG175" s="484">
        <v>7</v>
      </c>
      <c r="BH175" s="484">
        <v>0</v>
      </c>
      <c r="BI175" s="484">
        <v>0</v>
      </c>
      <c r="BJ175" s="146">
        <v>12</v>
      </c>
      <c r="BK175" s="146">
        <v>12</v>
      </c>
      <c r="BL175" s="146">
        <v>12</v>
      </c>
      <c r="BM175" s="489"/>
      <c r="BN175" s="487">
        <v>13</v>
      </c>
      <c r="BO175" s="484">
        <v>13</v>
      </c>
      <c r="BP175" s="484">
        <v>0</v>
      </c>
      <c r="BQ175" s="484">
        <v>10</v>
      </c>
      <c r="BR175" s="146">
        <v>10</v>
      </c>
      <c r="BS175" s="146">
        <v>0</v>
      </c>
      <c r="BT175" s="146">
        <v>10</v>
      </c>
      <c r="BU175" s="146">
        <v>10</v>
      </c>
      <c r="BV175" s="146">
        <v>10</v>
      </c>
      <c r="BW175" s="490"/>
      <c r="BX175" s="487">
        <v>10</v>
      </c>
      <c r="BY175" s="484">
        <v>10</v>
      </c>
      <c r="BZ175" s="484">
        <v>0</v>
      </c>
      <c r="CA175" s="484">
        <v>0</v>
      </c>
      <c r="CB175" s="484">
        <v>0</v>
      </c>
      <c r="CC175" s="484">
        <v>0</v>
      </c>
      <c r="CD175" s="146">
        <v>0</v>
      </c>
      <c r="CE175" s="146">
        <v>0</v>
      </c>
      <c r="CF175" s="146">
        <v>0</v>
      </c>
      <c r="CG175" s="491"/>
      <c r="CH175" s="492">
        <f t="shared" si="112"/>
        <v>92</v>
      </c>
      <c r="CI175" s="493">
        <f t="shared" si="113"/>
        <v>92</v>
      </c>
      <c r="CJ175" s="493">
        <f t="shared" si="114"/>
        <v>14</v>
      </c>
      <c r="CK175" s="493">
        <f t="shared" si="115"/>
        <v>49</v>
      </c>
      <c r="CL175" s="493">
        <f t="shared" si="116"/>
        <v>38</v>
      </c>
      <c r="CM175" s="493">
        <f t="shared" si="117"/>
        <v>12</v>
      </c>
      <c r="CN175" s="493">
        <f t="shared" si="118"/>
        <v>48</v>
      </c>
      <c r="CO175" s="493">
        <f t="shared" si="119"/>
        <v>48</v>
      </c>
      <c r="CP175" s="493">
        <f t="shared" si="120"/>
        <v>48</v>
      </c>
      <c r="CQ175"/>
      <c r="CR175" s="255">
        <f t="shared" si="129"/>
        <v>-1</v>
      </c>
      <c r="CS175" s="256">
        <f t="shared" si="130"/>
        <v>-44</v>
      </c>
    </row>
    <row r="176" spans="1:97" ht="15" customHeight="1" x14ac:dyDescent="0.25">
      <c r="A176" s="9"/>
      <c r="B176" s="480">
        <v>34</v>
      </c>
      <c r="C176" s="481" t="s">
        <v>609</v>
      </c>
      <c r="D176" s="481" t="s">
        <v>149</v>
      </c>
      <c r="E176" s="482" t="s">
        <v>563</v>
      </c>
      <c r="F176" s="483">
        <v>10</v>
      </c>
      <c r="G176" s="484">
        <v>10</v>
      </c>
      <c r="H176" s="484">
        <v>2</v>
      </c>
      <c r="I176" s="484">
        <v>0</v>
      </c>
      <c r="J176" s="484">
        <v>0</v>
      </c>
      <c r="K176" s="484">
        <v>0</v>
      </c>
      <c r="L176" s="485">
        <v>0</v>
      </c>
      <c r="M176" s="485">
        <v>0</v>
      </c>
      <c r="N176" s="485">
        <v>0</v>
      </c>
      <c r="O176" s="486"/>
      <c r="P176" s="487">
        <v>7</v>
      </c>
      <c r="Q176" s="484">
        <v>7</v>
      </c>
      <c r="R176" s="484">
        <v>0</v>
      </c>
      <c r="S176" s="484">
        <v>0</v>
      </c>
      <c r="T176" s="484">
        <v>0</v>
      </c>
      <c r="U176" s="484">
        <v>0</v>
      </c>
      <c r="V176" s="239">
        <v>0</v>
      </c>
      <c r="W176" s="243">
        <v>0</v>
      </c>
      <c r="X176" s="244">
        <v>0</v>
      </c>
      <c r="Y176" s="489"/>
      <c r="Z176" s="487">
        <v>2</v>
      </c>
      <c r="AA176" s="484">
        <v>2</v>
      </c>
      <c r="AB176" s="484">
        <v>0</v>
      </c>
      <c r="AC176" s="484">
        <v>0</v>
      </c>
      <c r="AD176" s="484">
        <v>0</v>
      </c>
      <c r="AE176" s="484">
        <v>0</v>
      </c>
      <c r="AF176" s="146">
        <v>0</v>
      </c>
      <c r="AG176" s="146">
        <v>0</v>
      </c>
      <c r="AH176" s="146">
        <v>0</v>
      </c>
      <c r="AI176" s="489"/>
      <c r="AJ176" s="487">
        <v>5</v>
      </c>
      <c r="AK176" s="484">
        <v>5</v>
      </c>
      <c r="AL176" s="484">
        <v>0</v>
      </c>
      <c r="AM176" s="484">
        <v>8</v>
      </c>
      <c r="AN176" s="484">
        <v>8</v>
      </c>
      <c r="AO176" s="484">
        <v>0</v>
      </c>
      <c r="AP176" s="146">
        <v>6</v>
      </c>
      <c r="AQ176" s="146">
        <v>6</v>
      </c>
      <c r="AR176" s="146">
        <v>6</v>
      </c>
      <c r="AS176" s="489"/>
      <c r="AT176" s="487">
        <v>15</v>
      </c>
      <c r="AU176" s="484">
        <v>15</v>
      </c>
      <c r="AV176" s="484">
        <v>10</v>
      </c>
      <c r="AW176" s="484">
        <v>10</v>
      </c>
      <c r="AX176" s="127">
        <v>7</v>
      </c>
      <c r="AY176" s="484">
        <v>2</v>
      </c>
      <c r="AZ176" s="146">
        <v>7</v>
      </c>
      <c r="BA176" s="146">
        <v>7</v>
      </c>
      <c r="BB176" s="146">
        <v>7</v>
      </c>
      <c r="BC176" s="489"/>
      <c r="BD176" s="487">
        <v>10</v>
      </c>
      <c r="BE176" s="484">
        <v>10</v>
      </c>
      <c r="BF176" s="484">
        <v>0</v>
      </c>
      <c r="BG176" s="484">
        <v>0</v>
      </c>
      <c r="BH176" s="484">
        <v>0</v>
      </c>
      <c r="BI176" s="484">
        <v>0</v>
      </c>
      <c r="BJ176" s="146">
        <v>0</v>
      </c>
      <c r="BK176" s="146">
        <v>0</v>
      </c>
      <c r="BL176" s="146">
        <v>0</v>
      </c>
      <c r="BM176" s="489"/>
      <c r="BN176" s="487">
        <v>5</v>
      </c>
      <c r="BO176" s="484">
        <v>5</v>
      </c>
      <c r="BP176" s="484">
        <v>0</v>
      </c>
      <c r="BQ176" s="484">
        <v>0</v>
      </c>
      <c r="BR176" s="146">
        <v>0</v>
      </c>
      <c r="BS176" s="146">
        <v>0</v>
      </c>
      <c r="BT176" s="146">
        <v>0</v>
      </c>
      <c r="BU176" s="146">
        <v>0</v>
      </c>
      <c r="BV176" s="146">
        <v>0</v>
      </c>
      <c r="BW176" s="490"/>
      <c r="BX176" s="487">
        <v>5</v>
      </c>
      <c r="BY176" s="484">
        <v>5</v>
      </c>
      <c r="BZ176" s="484">
        <v>0</v>
      </c>
      <c r="CA176" s="484">
        <v>0</v>
      </c>
      <c r="CB176" s="484">
        <v>0</v>
      </c>
      <c r="CC176" s="484">
        <v>0</v>
      </c>
      <c r="CD176" s="146">
        <v>0</v>
      </c>
      <c r="CE176" s="146">
        <v>0</v>
      </c>
      <c r="CF176" s="146">
        <v>0</v>
      </c>
      <c r="CG176" s="491"/>
      <c r="CH176" s="492">
        <f t="shared" si="112"/>
        <v>59</v>
      </c>
      <c r="CI176" s="493">
        <f t="shared" si="113"/>
        <v>59</v>
      </c>
      <c r="CJ176" s="493">
        <f t="shared" si="114"/>
        <v>12</v>
      </c>
      <c r="CK176" s="493">
        <f t="shared" si="115"/>
        <v>18</v>
      </c>
      <c r="CL176" s="493">
        <f t="shared" si="116"/>
        <v>15</v>
      </c>
      <c r="CM176" s="493">
        <f t="shared" si="117"/>
        <v>2</v>
      </c>
      <c r="CN176" s="493">
        <f t="shared" si="118"/>
        <v>13</v>
      </c>
      <c r="CO176" s="493">
        <f t="shared" si="119"/>
        <v>13</v>
      </c>
      <c r="CP176" s="493">
        <f t="shared" si="120"/>
        <v>13</v>
      </c>
      <c r="CQ176"/>
      <c r="CR176" s="255">
        <f t="shared" si="129"/>
        <v>-5</v>
      </c>
      <c r="CS176" s="256">
        <f t="shared" si="130"/>
        <v>-46</v>
      </c>
    </row>
    <row r="177" spans="1:97" ht="15" customHeight="1" x14ac:dyDescent="0.25">
      <c r="A177" s="9"/>
      <c r="B177" s="495">
        <v>34</v>
      </c>
      <c r="C177" s="496" t="s">
        <v>609</v>
      </c>
      <c r="D177" s="496" t="s">
        <v>150</v>
      </c>
      <c r="E177" s="497" t="s">
        <v>564</v>
      </c>
      <c r="F177" s="498">
        <v>0</v>
      </c>
      <c r="G177" s="499">
        <v>0</v>
      </c>
      <c r="H177" s="499">
        <v>0</v>
      </c>
      <c r="I177" s="499">
        <v>0</v>
      </c>
      <c r="J177" s="499">
        <v>0</v>
      </c>
      <c r="K177" s="499">
        <v>0</v>
      </c>
      <c r="L177" s="500" t="s">
        <v>929</v>
      </c>
      <c r="M177" s="500" t="s">
        <v>929</v>
      </c>
      <c r="N177" s="500" t="s">
        <v>929</v>
      </c>
      <c r="O177" s="501"/>
      <c r="P177" s="502">
        <v>0</v>
      </c>
      <c r="Q177" s="499">
        <v>0</v>
      </c>
      <c r="R177" s="499">
        <v>0</v>
      </c>
      <c r="S177" s="499">
        <v>0</v>
      </c>
      <c r="T177" s="503"/>
      <c r="U177" s="503"/>
      <c r="V177" s="226"/>
      <c r="W177" s="226"/>
      <c r="X177" s="227"/>
      <c r="Y177" s="504"/>
      <c r="Z177" s="502">
        <v>0</v>
      </c>
      <c r="AA177" s="499">
        <v>0</v>
      </c>
      <c r="AB177" s="499">
        <v>0</v>
      </c>
      <c r="AC177" s="499">
        <v>0</v>
      </c>
      <c r="AD177" s="503"/>
      <c r="AE177" s="503"/>
      <c r="AF177" s="175"/>
      <c r="AG177" s="175"/>
      <c r="AH177" s="175"/>
      <c r="AI177" s="504"/>
      <c r="AJ177" s="502">
        <v>0</v>
      </c>
      <c r="AK177" s="499">
        <v>0</v>
      </c>
      <c r="AL177" s="499">
        <v>0</v>
      </c>
      <c r="AM177" s="499">
        <v>8</v>
      </c>
      <c r="AN177" s="499">
        <v>8</v>
      </c>
      <c r="AO177" s="499">
        <v>0</v>
      </c>
      <c r="AP177" s="521">
        <v>6</v>
      </c>
      <c r="AQ177" s="521">
        <v>6</v>
      </c>
      <c r="AR177" s="521">
        <v>6</v>
      </c>
      <c r="AS177" s="504"/>
      <c r="AT177" s="502">
        <v>0</v>
      </c>
      <c r="AU177" s="499">
        <v>0</v>
      </c>
      <c r="AV177" s="499">
        <v>0</v>
      </c>
      <c r="AW177" s="499">
        <v>0</v>
      </c>
      <c r="AX177" s="129"/>
      <c r="AY177" s="503"/>
      <c r="AZ177" s="175"/>
      <c r="BA177" s="175"/>
      <c r="BB177" s="175"/>
      <c r="BC177" s="504"/>
      <c r="BD177" s="502">
        <v>0</v>
      </c>
      <c r="BE177" s="499">
        <v>0</v>
      </c>
      <c r="BF177" s="499">
        <v>0</v>
      </c>
      <c r="BG177" s="499">
        <v>0</v>
      </c>
      <c r="BH177" s="499">
        <v>0</v>
      </c>
      <c r="BI177" s="499">
        <v>0</v>
      </c>
      <c r="BJ177" s="175">
        <v>0</v>
      </c>
      <c r="BK177" s="175">
        <v>0</v>
      </c>
      <c r="BL177" s="175">
        <v>0</v>
      </c>
      <c r="BM177" s="504"/>
      <c r="BN177" s="502">
        <v>0</v>
      </c>
      <c r="BO177" s="499">
        <v>0</v>
      </c>
      <c r="BP177" s="499">
        <v>0</v>
      </c>
      <c r="BQ177" s="499">
        <v>0</v>
      </c>
      <c r="BR177" s="175">
        <v>0</v>
      </c>
      <c r="BS177" s="175">
        <v>0</v>
      </c>
      <c r="BT177" s="175"/>
      <c r="BU177" s="175"/>
      <c r="BV177" s="175"/>
      <c r="BW177" s="505"/>
      <c r="BX177" s="502">
        <v>0</v>
      </c>
      <c r="BY177" s="499">
        <v>0</v>
      </c>
      <c r="BZ177" s="499">
        <v>0</v>
      </c>
      <c r="CA177" s="499">
        <v>0</v>
      </c>
      <c r="CB177" s="499">
        <v>0</v>
      </c>
      <c r="CC177" s="499">
        <v>0</v>
      </c>
      <c r="CD177" s="175">
        <v>0</v>
      </c>
      <c r="CE177" s="175">
        <v>0</v>
      </c>
      <c r="CF177" s="175">
        <v>0</v>
      </c>
      <c r="CG177" s="506"/>
      <c r="CH177" s="507">
        <f t="shared" si="112"/>
        <v>0</v>
      </c>
      <c r="CI177" s="508">
        <f t="shared" si="113"/>
        <v>0</v>
      </c>
      <c r="CJ177" s="508">
        <f t="shared" si="114"/>
        <v>0</v>
      </c>
      <c r="CK177" s="508">
        <f t="shared" si="115"/>
        <v>8</v>
      </c>
      <c r="CL177" s="508">
        <f t="shared" si="116"/>
        <v>8</v>
      </c>
      <c r="CM177" s="508">
        <f t="shared" si="117"/>
        <v>0</v>
      </c>
      <c r="CN177" s="508">
        <f t="shared" si="118"/>
        <v>6</v>
      </c>
      <c r="CO177" s="508">
        <f t="shared" si="119"/>
        <v>6</v>
      </c>
      <c r="CP177" s="508">
        <f t="shared" si="120"/>
        <v>6</v>
      </c>
      <c r="CQ177" s="249"/>
      <c r="CR177" s="264">
        <f t="shared" si="129"/>
        <v>-2</v>
      </c>
      <c r="CS177" s="257">
        <f t="shared" si="130"/>
        <v>6</v>
      </c>
    </row>
    <row r="178" spans="1:97" ht="15" customHeight="1" x14ac:dyDescent="0.25">
      <c r="A178" s="9"/>
      <c r="B178" s="495">
        <v>34</v>
      </c>
      <c r="C178" s="496" t="s">
        <v>609</v>
      </c>
      <c r="D178" s="496" t="s">
        <v>151</v>
      </c>
      <c r="E178" s="497" t="s">
        <v>565</v>
      </c>
      <c r="F178" s="498">
        <v>0</v>
      </c>
      <c r="G178" s="499">
        <v>0</v>
      </c>
      <c r="H178" s="499">
        <v>1</v>
      </c>
      <c r="I178" s="499">
        <v>0</v>
      </c>
      <c r="J178" s="499">
        <v>0</v>
      </c>
      <c r="K178" s="499">
        <v>0</v>
      </c>
      <c r="L178" s="500" t="s">
        <v>929</v>
      </c>
      <c r="M178" s="500" t="s">
        <v>929</v>
      </c>
      <c r="N178" s="500" t="s">
        <v>929</v>
      </c>
      <c r="O178" s="501"/>
      <c r="P178" s="502">
        <v>0</v>
      </c>
      <c r="Q178" s="499">
        <v>0</v>
      </c>
      <c r="R178" s="499">
        <v>0</v>
      </c>
      <c r="S178" s="499">
        <v>0</v>
      </c>
      <c r="T178" s="503"/>
      <c r="U178" s="503"/>
      <c r="V178" s="228"/>
      <c r="W178" s="228"/>
      <c r="X178" s="229"/>
      <c r="Y178" s="504"/>
      <c r="Z178" s="502">
        <v>0</v>
      </c>
      <c r="AA178" s="499">
        <v>0</v>
      </c>
      <c r="AB178" s="499">
        <v>0</v>
      </c>
      <c r="AC178" s="499">
        <v>0</v>
      </c>
      <c r="AD178" s="503"/>
      <c r="AE178" s="503"/>
      <c r="AF178" s="175"/>
      <c r="AG178" s="175"/>
      <c r="AH178" s="175"/>
      <c r="AI178" s="504"/>
      <c r="AJ178" s="502">
        <v>0</v>
      </c>
      <c r="AK178" s="499">
        <v>0</v>
      </c>
      <c r="AL178" s="499">
        <v>0</v>
      </c>
      <c r="AM178" s="499">
        <v>0</v>
      </c>
      <c r="AN178" s="499">
        <v>0</v>
      </c>
      <c r="AO178" s="499">
        <v>0</v>
      </c>
      <c r="AP178" s="175">
        <v>0</v>
      </c>
      <c r="AQ178" s="175">
        <v>0</v>
      </c>
      <c r="AR178" s="175">
        <v>0</v>
      </c>
      <c r="AS178" s="504"/>
      <c r="AT178" s="502">
        <v>0</v>
      </c>
      <c r="AU178" s="499">
        <v>0</v>
      </c>
      <c r="AV178" s="499">
        <v>0</v>
      </c>
      <c r="AW178" s="499">
        <v>0</v>
      </c>
      <c r="AX178" s="129"/>
      <c r="AY178" s="503"/>
      <c r="AZ178" s="175"/>
      <c r="BA178" s="175"/>
      <c r="BB178" s="175"/>
      <c r="BC178" s="504"/>
      <c r="BD178" s="502">
        <v>0</v>
      </c>
      <c r="BE178" s="499">
        <v>0</v>
      </c>
      <c r="BF178" s="499">
        <v>0</v>
      </c>
      <c r="BG178" s="499">
        <v>0</v>
      </c>
      <c r="BH178" s="499">
        <v>0</v>
      </c>
      <c r="BI178" s="499">
        <v>0</v>
      </c>
      <c r="BJ178" s="175">
        <v>0</v>
      </c>
      <c r="BK178" s="175">
        <v>0</v>
      </c>
      <c r="BL178" s="175">
        <v>0</v>
      </c>
      <c r="BM178" s="504"/>
      <c r="BN178" s="502">
        <v>0</v>
      </c>
      <c r="BO178" s="499">
        <v>0</v>
      </c>
      <c r="BP178" s="499">
        <v>0</v>
      </c>
      <c r="BQ178" s="499">
        <v>0</v>
      </c>
      <c r="BR178" s="175">
        <v>0</v>
      </c>
      <c r="BS178" s="175">
        <v>0</v>
      </c>
      <c r="BT178" s="175"/>
      <c r="BU178" s="175"/>
      <c r="BV178" s="175"/>
      <c r="BW178" s="505"/>
      <c r="BX178" s="502">
        <v>0</v>
      </c>
      <c r="BY178" s="499">
        <v>0</v>
      </c>
      <c r="BZ178" s="499">
        <v>0</v>
      </c>
      <c r="CA178" s="499">
        <v>0</v>
      </c>
      <c r="CB178" s="499">
        <v>0</v>
      </c>
      <c r="CC178" s="499">
        <v>0</v>
      </c>
      <c r="CD178" s="175">
        <v>0</v>
      </c>
      <c r="CE178" s="175">
        <v>0</v>
      </c>
      <c r="CF178" s="175">
        <v>0</v>
      </c>
      <c r="CG178" s="506"/>
      <c r="CH178" s="507">
        <f t="shared" si="112"/>
        <v>0</v>
      </c>
      <c r="CI178" s="508">
        <f t="shared" si="113"/>
        <v>0</v>
      </c>
      <c r="CJ178" s="508">
        <f t="shared" si="114"/>
        <v>1</v>
      </c>
      <c r="CK178" s="508">
        <f t="shared" si="115"/>
        <v>0</v>
      </c>
      <c r="CL178" s="508">
        <f t="shared" si="116"/>
        <v>0</v>
      </c>
      <c r="CM178" s="508">
        <f t="shared" si="117"/>
        <v>0</v>
      </c>
      <c r="CN178" s="508">
        <f t="shared" si="118"/>
        <v>0</v>
      </c>
      <c r="CO178" s="508">
        <f t="shared" si="119"/>
        <v>0</v>
      </c>
      <c r="CP178" s="508">
        <f t="shared" si="120"/>
        <v>0</v>
      </c>
      <c r="CQ178" s="249"/>
      <c r="CR178" s="264">
        <f t="shared" si="129"/>
        <v>0</v>
      </c>
      <c r="CS178" s="257">
        <f t="shared" si="130"/>
        <v>0</v>
      </c>
    </row>
    <row r="179" spans="1:97" ht="15" customHeight="1" x14ac:dyDescent="0.25">
      <c r="A179" s="9"/>
      <c r="B179" s="495">
        <v>34</v>
      </c>
      <c r="C179" s="496" t="s">
        <v>609</v>
      </c>
      <c r="D179" s="496" t="s">
        <v>152</v>
      </c>
      <c r="E179" s="497" t="s">
        <v>566</v>
      </c>
      <c r="F179" s="498">
        <v>10</v>
      </c>
      <c r="G179" s="499">
        <v>10</v>
      </c>
      <c r="H179" s="499">
        <v>1</v>
      </c>
      <c r="I179" s="499">
        <v>0</v>
      </c>
      <c r="J179" s="499">
        <v>0</v>
      </c>
      <c r="K179" s="499">
        <v>0</v>
      </c>
      <c r="L179" s="500" t="s">
        <v>929</v>
      </c>
      <c r="M179" s="500" t="s">
        <v>929</v>
      </c>
      <c r="N179" s="500" t="s">
        <v>929</v>
      </c>
      <c r="O179" s="501"/>
      <c r="P179" s="502">
        <v>7</v>
      </c>
      <c r="Q179" s="499">
        <v>7</v>
      </c>
      <c r="R179" s="499">
        <v>0</v>
      </c>
      <c r="S179" s="499">
        <v>0</v>
      </c>
      <c r="T179" s="503"/>
      <c r="U179" s="503"/>
      <c r="V179" s="228"/>
      <c r="W179" s="228"/>
      <c r="X179" s="229"/>
      <c r="Y179" s="504"/>
      <c r="Z179" s="502">
        <v>2</v>
      </c>
      <c r="AA179" s="499">
        <v>2</v>
      </c>
      <c r="AB179" s="499">
        <v>0</v>
      </c>
      <c r="AC179" s="499">
        <v>0</v>
      </c>
      <c r="AD179" s="503"/>
      <c r="AE179" s="503"/>
      <c r="AF179" s="175"/>
      <c r="AG179" s="175"/>
      <c r="AH179" s="175"/>
      <c r="AI179" s="504"/>
      <c r="AJ179" s="502">
        <v>5</v>
      </c>
      <c r="AK179" s="499">
        <v>5</v>
      </c>
      <c r="AL179" s="499">
        <v>0</v>
      </c>
      <c r="AM179" s="499">
        <v>0</v>
      </c>
      <c r="AN179" s="499">
        <v>0</v>
      </c>
      <c r="AO179" s="499">
        <v>0</v>
      </c>
      <c r="AP179" s="175">
        <v>0</v>
      </c>
      <c r="AQ179" s="175">
        <v>0</v>
      </c>
      <c r="AR179" s="175">
        <v>0</v>
      </c>
      <c r="AS179" s="504"/>
      <c r="AT179" s="502">
        <v>15</v>
      </c>
      <c r="AU179" s="499">
        <v>15</v>
      </c>
      <c r="AV179" s="499">
        <v>10</v>
      </c>
      <c r="AW179" s="499">
        <v>10</v>
      </c>
      <c r="AX179" s="129">
        <v>7</v>
      </c>
      <c r="AY179" s="499">
        <v>2</v>
      </c>
      <c r="AZ179" s="175">
        <v>7</v>
      </c>
      <c r="BA179" s="175">
        <v>7</v>
      </c>
      <c r="BB179" s="175">
        <v>7</v>
      </c>
      <c r="BC179" s="504"/>
      <c r="BD179" s="502">
        <v>10</v>
      </c>
      <c r="BE179" s="499">
        <v>10</v>
      </c>
      <c r="BF179" s="499">
        <v>0</v>
      </c>
      <c r="BG179" s="499">
        <v>0</v>
      </c>
      <c r="BH179" s="499">
        <v>0</v>
      </c>
      <c r="BI179" s="499">
        <v>0</v>
      </c>
      <c r="BJ179" s="175">
        <v>0</v>
      </c>
      <c r="BK179" s="175">
        <v>0</v>
      </c>
      <c r="BL179" s="175">
        <v>0</v>
      </c>
      <c r="BM179" s="504"/>
      <c r="BN179" s="502">
        <v>5</v>
      </c>
      <c r="BO179" s="499">
        <v>5</v>
      </c>
      <c r="BP179" s="499">
        <v>0</v>
      </c>
      <c r="BQ179" s="499">
        <v>0</v>
      </c>
      <c r="BR179" s="175">
        <v>0</v>
      </c>
      <c r="BS179" s="175">
        <v>0</v>
      </c>
      <c r="BT179" s="175"/>
      <c r="BU179" s="175"/>
      <c r="BV179" s="175"/>
      <c r="BW179" s="505"/>
      <c r="BX179" s="502">
        <v>5</v>
      </c>
      <c r="BY179" s="499">
        <v>5</v>
      </c>
      <c r="BZ179" s="499">
        <v>0</v>
      </c>
      <c r="CA179" s="499">
        <v>0</v>
      </c>
      <c r="CB179" s="499">
        <v>0</v>
      </c>
      <c r="CC179" s="499">
        <v>0</v>
      </c>
      <c r="CD179" s="175">
        <v>0</v>
      </c>
      <c r="CE179" s="175">
        <v>0</v>
      </c>
      <c r="CF179" s="175">
        <v>0</v>
      </c>
      <c r="CG179" s="506"/>
      <c r="CH179" s="507">
        <f t="shared" si="112"/>
        <v>59</v>
      </c>
      <c r="CI179" s="508">
        <f t="shared" si="113"/>
        <v>59</v>
      </c>
      <c r="CJ179" s="508">
        <f t="shared" si="114"/>
        <v>11</v>
      </c>
      <c r="CK179" s="508">
        <f t="shared" si="115"/>
        <v>10</v>
      </c>
      <c r="CL179" s="508">
        <f t="shared" si="116"/>
        <v>7</v>
      </c>
      <c r="CM179" s="508">
        <f t="shared" si="117"/>
        <v>2</v>
      </c>
      <c r="CN179" s="508">
        <f t="shared" si="118"/>
        <v>7</v>
      </c>
      <c r="CO179" s="508">
        <f t="shared" si="119"/>
        <v>7</v>
      </c>
      <c r="CP179" s="508">
        <f t="shared" si="120"/>
        <v>7</v>
      </c>
      <c r="CQ179" s="249"/>
      <c r="CR179" s="264">
        <f t="shared" si="129"/>
        <v>-3</v>
      </c>
      <c r="CS179" s="257">
        <f t="shared" si="130"/>
        <v>-52</v>
      </c>
    </row>
    <row r="180" spans="1:97" ht="15" customHeight="1" x14ac:dyDescent="0.25">
      <c r="B180" s="474">
        <v>36</v>
      </c>
      <c r="C180" s="475" t="s">
        <v>567</v>
      </c>
      <c r="D180" s="475" t="s">
        <v>609</v>
      </c>
      <c r="E180" s="476" t="s">
        <v>609</v>
      </c>
      <c r="F180" s="467">
        <f t="shared" ref="F180" si="155">SUM(F181:F197)</f>
        <v>232</v>
      </c>
      <c r="G180" s="468">
        <f t="shared" ref="G180:K180" si="156">SUM(G181:G197)</f>
        <v>232</v>
      </c>
      <c r="H180" s="468">
        <f t="shared" si="156"/>
        <v>4</v>
      </c>
      <c r="I180" s="468">
        <f t="shared" si="156"/>
        <v>135</v>
      </c>
      <c r="J180" s="468">
        <f t="shared" si="156"/>
        <v>154</v>
      </c>
      <c r="K180" s="468">
        <f t="shared" si="156"/>
        <v>0</v>
      </c>
      <c r="L180" s="465">
        <v>143</v>
      </c>
      <c r="M180" s="465">
        <v>143</v>
      </c>
      <c r="N180" s="465">
        <v>143</v>
      </c>
      <c r="O180" s="477"/>
      <c r="P180" s="467">
        <f t="shared" ref="P180:U180" si="157">SUM(P181:P197)</f>
        <v>278</v>
      </c>
      <c r="Q180" s="468">
        <f t="shared" si="157"/>
        <v>268</v>
      </c>
      <c r="R180" s="468">
        <f t="shared" si="157"/>
        <v>13</v>
      </c>
      <c r="S180" s="468">
        <f t="shared" si="157"/>
        <v>178</v>
      </c>
      <c r="T180" s="468">
        <f t="shared" si="157"/>
        <v>200</v>
      </c>
      <c r="U180" s="468">
        <f t="shared" si="157"/>
        <v>22</v>
      </c>
      <c r="V180" s="223">
        <v>185</v>
      </c>
      <c r="W180" s="224">
        <v>188</v>
      </c>
      <c r="X180" s="225">
        <v>188</v>
      </c>
      <c r="Y180" s="469"/>
      <c r="Z180" s="467">
        <f t="shared" ref="Z180:AE180" si="158">SUM(Z181:Z197)</f>
        <v>308</v>
      </c>
      <c r="AA180" s="468">
        <f t="shared" si="158"/>
        <v>308</v>
      </c>
      <c r="AB180" s="468">
        <f t="shared" si="158"/>
        <v>7</v>
      </c>
      <c r="AC180" s="468">
        <f t="shared" si="158"/>
        <v>194</v>
      </c>
      <c r="AD180" s="468">
        <f t="shared" si="158"/>
        <v>186</v>
      </c>
      <c r="AE180" s="468">
        <f t="shared" si="158"/>
        <v>6</v>
      </c>
      <c r="AF180" s="147">
        <v>167</v>
      </c>
      <c r="AG180" s="147">
        <v>167</v>
      </c>
      <c r="AH180" s="147">
        <v>167</v>
      </c>
      <c r="AI180" s="469"/>
      <c r="AJ180" s="467">
        <f t="shared" ref="AJ180:AO180" si="159">SUM(AJ181:AJ197)</f>
        <v>443</v>
      </c>
      <c r="AK180" s="468">
        <f t="shared" si="159"/>
        <v>443</v>
      </c>
      <c r="AL180" s="468">
        <f t="shared" si="159"/>
        <v>60</v>
      </c>
      <c r="AM180" s="468">
        <f t="shared" si="159"/>
        <v>340</v>
      </c>
      <c r="AN180" s="468">
        <f t="shared" si="159"/>
        <v>417</v>
      </c>
      <c r="AO180" s="468">
        <f t="shared" si="159"/>
        <v>58</v>
      </c>
      <c r="AP180" s="147">
        <v>343</v>
      </c>
      <c r="AQ180" s="147">
        <v>343</v>
      </c>
      <c r="AR180" s="147">
        <v>343</v>
      </c>
      <c r="AS180" s="469"/>
      <c r="AT180" s="467">
        <f t="shared" ref="AT180:AY180" si="160">SUM(AT181:AT197)</f>
        <v>569</v>
      </c>
      <c r="AU180" s="468">
        <f t="shared" si="160"/>
        <v>569</v>
      </c>
      <c r="AV180" s="468">
        <f t="shared" si="160"/>
        <v>181</v>
      </c>
      <c r="AW180" s="468">
        <f t="shared" si="160"/>
        <v>405</v>
      </c>
      <c r="AX180" s="128">
        <v>512</v>
      </c>
      <c r="AY180" s="468">
        <f t="shared" si="160"/>
        <v>0</v>
      </c>
      <c r="AZ180" s="147">
        <v>402</v>
      </c>
      <c r="BA180" s="147">
        <v>402</v>
      </c>
      <c r="BB180" s="147">
        <v>402</v>
      </c>
      <c r="BC180" s="469"/>
      <c r="BD180" s="467">
        <f t="shared" ref="BD180:BI180" si="161">SUM(BD181:BD197)</f>
        <v>344</v>
      </c>
      <c r="BE180" s="468">
        <f t="shared" si="161"/>
        <v>388</v>
      </c>
      <c r="BF180" s="468">
        <f t="shared" si="161"/>
        <v>0</v>
      </c>
      <c r="BG180" s="468">
        <f t="shared" si="161"/>
        <v>371</v>
      </c>
      <c r="BH180" s="468">
        <f t="shared" si="161"/>
        <v>305</v>
      </c>
      <c r="BI180" s="468">
        <f t="shared" si="161"/>
        <v>0</v>
      </c>
      <c r="BJ180" s="147">
        <v>242</v>
      </c>
      <c r="BK180" s="147">
        <v>242</v>
      </c>
      <c r="BL180" s="147">
        <v>242</v>
      </c>
      <c r="BM180" s="469"/>
      <c r="BN180" s="467">
        <f t="shared" ref="BN180:BQ180" si="162">SUM(BN181:BN197)</f>
        <v>571</v>
      </c>
      <c r="BO180" s="468">
        <f t="shared" si="162"/>
        <v>571</v>
      </c>
      <c r="BP180" s="468">
        <f t="shared" si="162"/>
        <v>76</v>
      </c>
      <c r="BQ180" s="468">
        <f t="shared" si="162"/>
        <v>469</v>
      </c>
      <c r="BR180" s="147">
        <v>524</v>
      </c>
      <c r="BS180" s="147">
        <v>93</v>
      </c>
      <c r="BT180" s="147">
        <v>400</v>
      </c>
      <c r="BU180" s="147">
        <v>400</v>
      </c>
      <c r="BV180" s="147">
        <v>400</v>
      </c>
      <c r="BW180" s="470"/>
      <c r="BX180" s="467">
        <f t="shared" ref="BX180:CC180" si="163">SUM(BX181:BX197)</f>
        <v>394</v>
      </c>
      <c r="BY180" s="468">
        <f t="shared" si="163"/>
        <v>394</v>
      </c>
      <c r="BZ180" s="468">
        <f t="shared" si="163"/>
        <v>8</v>
      </c>
      <c r="CA180" s="468">
        <f t="shared" si="163"/>
        <v>339</v>
      </c>
      <c r="CB180" s="468">
        <f t="shared" si="163"/>
        <v>430</v>
      </c>
      <c r="CC180" s="468">
        <f t="shared" si="163"/>
        <v>35</v>
      </c>
      <c r="CD180" s="147">
        <v>262</v>
      </c>
      <c r="CE180" s="147">
        <v>242</v>
      </c>
      <c r="CF180" s="147">
        <v>242</v>
      </c>
      <c r="CG180" s="471"/>
      <c r="CH180" s="478">
        <f t="shared" si="112"/>
        <v>3139</v>
      </c>
      <c r="CI180" s="479">
        <f t="shared" si="113"/>
        <v>3173</v>
      </c>
      <c r="CJ180" s="479">
        <f t="shared" si="114"/>
        <v>349</v>
      </c>
      <c r="CK180" s="479">
        <f t="shared" si="115"/>
        <v>2431</v>
      </c>
      <c r="CL180" s="479">
        <f t="shared" si="116"/>
        <v>2728</v>
      </c>
      <c r="CM180" s="479">
        <f t="shared" si="117"/>
        <v>214</v>
      </c>
      <c r="CN180" s="479">
        <f t="shared" si="118"/>
        <v>2144</v>
      </c>
      <c r="CO180" s="479">
        <f t="shared" si="119"/>
        <v>2127</v>
      </c>
      <c r="CP180" s="479">
        <f t="shared" si="120"/>
        <v>2127</v>
      </c>
      <c r="CR180" s="253">
        <f t="shared" si="129"/>
        <v>-304</v>
      </c>
      <c r="CS180" s="254">
        <f t="shared" si="130"/>
        <v>-1046</v>
      </c>
    </row>
    <row r="181" spans="1:97" ht="15" customHeight="1" x14ac:dyDescent="0.25">
      <c r="A181" s="9"/>
      <c r="B181" s="480">
        <v>36</v>
      </c>
      <c r="C181" s="481" t="s">
        <v>609</v>
      </c>
      <c r="D181" s="481" t="s">
        <v>153</v>
      </c>
      <c r="E181" s="482" t="s">
        <v>568</v>
      </c>
      <c r="F181" s="483">
        <v>56</v>
      </c>
      <c r="G181" s="484">
        <v>56</v>
      </c>
      <c r="H181" s="484">
        <v>0</v>
      </c>
      <c r="I181" s="484">
        <v>70</v>
      </c>
      <c r="J181" s="484">
        <v>78</v>
      </c>
      <c r="K181" s="484">
        <v>0</v>
      </c>
      <c r="L181" s="485">
        <v>70</v>
      </c>
      <c r="M181" s="485">
        <v>70</v>
      </c>
      <c r="N181" s="485">
        <v>70</v>
      </c>
      <c r="O181" s="486"/>
      <c r="P181" s="487">
        <v>35</v>
      </c>
      <c r="Q181" s="484">
        <v>35</v>
      </c>
      <c r="R181" s="484">
        <v>0</v>
      </c>
      <c r="S181" s="484">
        <v>65</v>
      </c>
      <c r="T181" s="484">
        <v>70</v>
      </c>
      <c r="U181" s="484">
        <v>0</v>
      </c>
      <c r="V181" s="233">
        <v>70</v>
      </c>
      <c r="W181" s="234">
        <v>70</v>
      </c>
      <c r="X181" s="235">
        <v>70</v>
      </c>
      <c r="Y181" s="489"/>
      <c r="Z181" s="487">
        <v>40</v>
      </c>
      <c r="AA181" s="484">
        <v>40</v>
      </c>
      <c r="AB181" s="484">
        <v>0</v>
      </c>
      <c r="AC181" s="484">
        <v>99</v>
      </c>
      <c r="AD181" s="484">
        <v>110</v>
      </c>
      <c r="AE181" s="484">
        <v>0</v>
      </c>
      <c r="AF181" s="146">
        <v>103</v>
      </c>
      <c r="AG181" s="146">
        <v>103</v>
      </c>
      <c r="AH181" s="146">
        <v>103</v>
      </c>
      <c r="AI181" s="489"/>
      <c r="AJ181" s="487">
        <v>102</v>
      </c>
      <c r="AK181" s="484">
        <v>102</v>
      </c>
      <c r="AL181" s="484">
        <v>0</v>
      </c>
      <c r="AM181" s="484">
        <v>170</v>
      </c>
      <c r="AN181" s="484">
        <v>205</v>
      </c>
      <c r="AO181" s="484">
        <v>0</v>
      </c>
      <c r="AP181" s="146">
        <v>184</v>
      </c>
      <c r="AQ181" s="146">
        <v>184</v>
      </c>
      <c r="AR181" s="146">
        <v>184</v>
      </c>
      <c r="AS181" s="489"/>
      <c r="AT181" s="487">
        <v>107</v>
      </c>
      <c r="AU181" s="484">
        <v>107</v>
      </c>
      <c r="AV181" s="484">
        <v>10</v>
      </c>
      <c r="AW181" s="484">
        <v>140</v>
      </c>
      <c r="AX181" s="127">
        <v>168</v>
      </c>
      <c r="AY181" s="484">
        <v>0</v>
      </c>
      <c r="AZ181" s="146">
        <v>149</v>
      </c>
      <c r="BA181" s="146">
        <v>149</v>
      </c>
      <c r="BB181" s="146">
        <v>149</v>
      </c>
      <c r="BC181" s="489"/>
      <c r="BD181" s="487">
        <v>49</v>
      </c>
      <c r="BE181" s="484">
        <v>49</v>
      </c>
      <c r="BF181" s="484">
        <v>0</v>
      </c>
      <c r="BG181" s="484">
        <v>49</v>
      </c>
      <c r="BH181" s="484">
        <v>92</v>
      </c>
      <c r="BI181" s="484">
        <v>0</v>
      </c>
      <c r="BJ181" s="146">
        <v>71</v>
      </c>
      <c r="BK181" s="146">
        <v>71</v>
      </c>
      <c r="BL181" s="146">
        <v>71</v>
      </c>
      <c r="BM181" s="489"/>
      <c r="BN181" s="487">
        <v>78</v>
      </c>
      <c r="BO181" s="484">
        <v>78</v>
      </c>
      <c r="BP181" s="484">
        <v>0</v>
      </c>
      <c r="BQ181" s="484">
        <v>110</v>
      </c>
      <c r="BR181" s="146">
        <v>157</v>
      </c>
      <c r="BS181" s="146">
        <v>0</v>
      </c>
      <c r="BT181" s="146">
        <v>112</v>
      </c>
      <c r="BU181" s="146">
        <v>112</v>
      </c>
      <c r="BV181" s="146">
        <v>112</v>
      </c>
      <c r="BW181" s="490"/>
      <c r="BX181" s="487">
        <v>73</v>
      </c>
      <c r="BY181" s="484">
        <v>73</v>
      </c>
      <c r="BZ181" s="484">
        <v>0</v>
      </c>
      <c r="CA181" s="484">
        <v>65</v>
      </c>
      <c r="CB181" s="484">
        <v>106</v>
      </c>
      <c r="CC181" s="484">
        <v>0</v>
      </c>
      <c r="CD181" s="146">
        <v>55</v>
      </c>
      <c r="CE181" s="146">
        <v>55</v>
      </c>
      <c r="CF181" s="146">
        <v>55</v>
      </c>
      <c r="CG181" s="491"/>
      <c r="CH181" s="492">
        <f t="shared" si="112"/>
        <v>540</v>
      </c>
      <c r="CI181" s="493">
        <f t="shared" si="113"/>
        <v>540</v>
      </c>
      <c r="CJ181" s="493">
        <f t="shared" si="114"/>
        <v>10</v>
      </c>
      <c r="CK181" s="493">
        <f t="shared" si="115"/>
        <v>768</v>
      </c>
      <c r="CL181" s="493">
        <f t="shared" si="116"/>
        <v>986</v>
      </c>
      <c r="CM181" s="493">
        <f t="shared" si="117"/>
        <v>0</v>
      </c>
      <c r="CN181" s="493">
        <f t="shared" si="118"/>
        <v>814</v>
      </c>
      <c r="CO181" s="493">
        <f t="shared" si="119"/>
        <v>814</v>
      </c>
      <c r="CP181" s="493">
        <f t="shared" si="120"/>
        <v>814</v>
      </c>
      <c r="CQ181"/>
      <c r="CR181" s="255">
        <f t="shared" si="129"/>
        <v>46</v>
      </c>
      <c r="CS181" s="256">
        <f t="shared" si="130"/>
        <v>274</v>
      </c>
    </row>
    <row r="182" spans="1:97" ht="15" customHeight="1" x14ac:dyDescent="0.25">
      <c r="A182" s="9"/>
      <c r="B182" s="480">
        <v>36</v>
      </c>
      <c r="C182" s="481" t="s">
        <v>609</v>
      </c>
      <c r="D182" s="481" t="s">
        <v>154</v>
      </c>
      <c r="E182" s="482" t="s">
        <v>569</v>
      </c>
      <c r="F182" s="483">
        <v>11</v>
      </c>
      <c r="G182" s="484">
        <v>11</v>
      </c>
      <c r="H182" s="484">
        <v>0</v>
      </c>
      <c r="I182" s="484">
        <v>0</v>
      </c>
      <c r="J182" s="484">
        <v>0</v>
      </c>
      <c r="K182" s="484">
        <v>0</v>
      </c>
      <c r="L182" s="485">
        <v>0</v>
      </c>
      <c r="M182" s="485">
        <v>0</v>
      </c>
      <c r="N182" s="485">
        <v>0</v>
      </c>
      <c r="O182" s="486"/>
      <c r="P182" s="487">
        <v>11</v>
      </c>
      <c r="Q182" s="484">
        <v>11</v>
      </c>
      <c r="R182" s="484">
        <v>0</v>
      </c>
      <c r="S182" s="484">
        <v>0</v>
      </c>
      <c r="T182" s="488"/>
      <c r="U182" s="488"/>
      <c r="V182" s="239"/>
      <c r="W182" s="243"/>
      <c r="X182" s="244"/>
      <c r="Y182" s="489"/>
      <c r="Z182" s="487">
        <v>14</v>
      </c>
      <c r="AA182" s="484">
        <v>14</v>
      </c>
      <c r="AB182" s="484">
        <v>0</v>
      </c>
      <c r="AC182" s="484">
        <v>8</v>
      </c>
      <c r="AD182" s="484">
        <v>8</v>
      </c>
      <c r="AE182" s="484">
        <v>0</v>
      </c>
      <c r="AF182" s="146">
        <v>7</v>
      </c>
      <c r="AG182" s="146">
        <v>7</v>
      </c>
      <c r="AH182" s="146">
        <v>7</v>
      </c>
      <c r="AI182" s="489"/>
      <c r="AJ182" s="487">
        <v>18</v>
      </c>
      <c r="AK182" s="484">
        <v>18</v>
      </c>
      <c r="AL182" s="484">
        <v>0</v>
      </c>
      <c r="AM182" s="484">
        <v>8</v>
      </c>
      <c r="AN182" s="484">
        <v>18</v>
      </c>
      <c r="AO182" s="484">
        <v>5</v>
      </c>
      <c r="AP182" s="146">
        <v>5</v>
      </c>
      <c r="AQ182" s="146">
        <v>5</v>
      </c>
      <c r="AR182" s="146">
        <v>5</v>
      </c>
      <c r="AS182" s="489"/>
      <c r="AT182" s="487">
        <v>45</v>
      </c>
      <c r="AU182" s="484">
        <v>45</v>
      </c>
      <c r="AV182" s="484">
        <v>30</v>
      </c>
      <c r="AW182" s="484">
        <v>45</v>
      </c>
      <c r="AX182" s="127">
        <v>60</v>
      </c>
      <c r="AY182" s="484">
        <v>0</v>
      </c>
      <c r="AZ182" s="146">
        <v>47</v>
      </c>
      <c r="BA182" s="146">
        <v>47</v>
      </c>
      <c r="BB182" s="146">
        <v>47</v>
      </c>
      <c r="BC182" s="489"/>
      <c r="BD182" s="487">
        <v>23</v>
      </c>
      <c r="BE182" s="484">
        <v>23</v>
      </c>
      <c r="BF182" s="484">
        <v>0</v>
      </c>
      <c r="BG182" s="484">
        <v>23</v>
      </c>
      <c r="BH182" s="484">
        <v>40</v>
      </c>
      <c r="BI182" s="484">
        <v>0</v>
      </c>
      <c r="BJ182" s="146">
        <v>11</v>
      </c>
      <c r="BK182" s="146">
        <v>11</v>
      </c>
      <c r="BL182" s="146">
        <v>11</v>
      </c>
      <c r="BM182" s="489"/>
      <c r="BN182" s="487">
        <v>37</v>
      </c>
      <c r="BO182" s="484">
        <v>37</v>
      </c>
      <c r="BP182" s="484">
        <v>0</v>
      </c>
      <c r="BQ182" s="484">
        <v>20</v>
      </c>
      <c r="BR182" s="146">
        <v>18</v>
      </c>
      <c r="BS182" s="146">
        <v>9</v>
      </c>
      <c r="BT182" s="146">
        <v>17</v>
      </c>
      <c r="BU182" s="146">
        <v>17</v>
      </c>
      <c r="BV182" s="146">
        <v>17</v>
      </c>
      <c r="BW182" s="490"/>
      <c r="BX182" s="487">
        <v>3</v>
      </c>
      <c r="BY182" s="484">
        <v>3</v>
      </c>
      <c r="BZ182" s="484">
        <v>0</v>
      </c>
      <c r="CA182" s="484">
        <v>0</v>
      </c>
      <c r="CB182" s="484">
        <v>0</v>
      </c>
      <c r="CC182" s="484">
        <v>0</v>
      </c>
      <c r="CD182" s="146">
        <v>0</v>
      </c>
      <c r="CE182" s="146">
        <v>0</v>
      </c>
      <c r="CF182" s="146">
        <v>0</v>
      </c>
      <c r="CG182" s="491"/>
      <c r="CH182" s="492">
        <f t="shared" si="112"/>
        <v>162</v>
      </c>
      <c r="CI182" s="493">
        <f t="shared" si="113"/>
        <v>162</v>
      </c>
      <c r="CJ182" s="493">
        <f t="shared" si="114"/>
        <v>30</v>
      </c>
      <c r="CK182" s="493">
        <f t="shared" si="115"/>
        <v>104</v>
      </c>
      <c r="CL182" s="493">
        <f t="shared" si="116"/>
        <v>144</v>
      </c>
      <c r="CM182" s="493">
        <f t="shared" si="117"/>
        <v>14</v>
      </c>
      <c r="CN182" s="493">
        <f t="shared" si="118"/>
        <v>87</v>
      </c>
      <c r="CO182" s="493">
        <f t="shared" si="119"/>
        <v>87</v>
      </c>
      <c r="CP182" s="493">
        <f t="shared" si="120"/>
        <v>87</v>
      </c>
      <c r="CQ182"/>
      <c r="CR182" s="255">
        <f t="shared" si="129"/>
        <v>-17</v>
      </c>
      <c r="CS182" s="256">
        <f t="shared" si="130"/>
        <v>-75</v>
      </c>
    </row>
    <row r="183" spans="1:97" ht="15" customHeight="1" x14ac:dyDescent="0.25">
      <c r="A183" s="9"/>
      <c r="B183" s="480">
        <v>36</v>
      </c>
      <c r="C183" s="481" t="s">
        <v>609</v>
      </c>
      <c r="D183" s="481" t="s">
        <v>155</v>
      </c>
      <c r="E183" s="482" t="s">
        <v>570</v>
      </c>
      <c r="F183" s="483">
        <v>25</v>
      </c>
      <c r="G183" s="484">
        <v>25</v>
      </c>
      <c r="H183" s="484">
        <v>0</v>
      </c>
      <c r="I183" s="484">
        <v>0</v>
      </c>
      <c r="J183" s="484">
        <v>0</v>
      </c>
      <c r="K183" s="484">
        <v>0</v>
      </c>
      <c r="L183" s="485" t="s">
        <v>929</v>
      </c>
      <c r="M183" s="485" t="s">
        <v>929</v>
      </c>
      <c r="N183" s="485" t="s">
        <v>929</v>
      </c>
      <c r="O183" s="486"/>
      <c r="P183" s="487">
        <v>30</v>
      </c>
      <c r="Q183" s="484">
        <v>30</v>
      </c>
      <c r="R183" s="484">
        <v>0</v>
      </c>
      <c r="S183" s="484">
        <v>0</v>
      </c>
      <c r="T183" s="484">
        <v>8</v>
      </c>
      <c r="U183" s="484">
        <v>0</v>
      </c>
      <c r="V183" s="233">
        <v>9</v>
      </c>
      <c r="W183" s="234">
        <v>5</v>
      </c>
      <c r="X183" s="235">
        <v>5</v>
      </c>
      <c r="Y183" s="489"/>
      <c r="Z183" s="487">
        <v>34</v>
      </c>
      <c r="AA183" s="484">
        <v>34</v>
      </c>
      <c r="AB183" s="484">
        <v>0</v>
      </c>
      <c r="AC183" s="484">
        <v>8</v>
      </c>
      <c r="AD183" s="484">
        <v>8</v>
      </c>
      <c r="AE183" s="484">
        <v>0</v>
      </c>
      <c r="AF183" s="146">
        <v>7</v>
      </c>
      <c r="AG183" s="146">
        <v>7</v>
      </c>
      <c r="AH183" s="146">
        <v>7</v>
      </c>
      <c r="AI183" s="489"/>
      <c r="AJ183" s="487">
        <v>50</v>
      </c>
      <c r="AK183" s="484">
        <v>50</v>
      </c>
      <c r="AL183" s="484">
        <v>0</v>
      </c>
      <c r="AM183" s="484">
        <v>8</v>
      </c>
      <c r="AN183" s="484">
        <v>13</v>
      </c>
      <c r="AO183" s="484">
        <v>7</v>
      </c>
      <c r="AP183" s="146">
        <v>7</v>
      </c>
      <c r="AQ183" s="146">
        <v>7</v>
      </c>
      <c r="AR183" s="146">
        <v>7</v>
      </c>
      <c r="AS183" s="489"/>
      <c r="AT183" s="487">
        <v>77</v>
      </c>
      <c r="AU183" s="484">
        <v>77</v>
      </c>
      <c r="AV183" s="484">
        <v>28</v>
      </c>
      <c r="AW183" s="484">
        <v>28</v>
      </c>
      <c r="AX183" s="127">
        <v>35</v>
      </c>
      <c r="AY183" s="484">
        <v>0</v>
      </c>
      <c r="AZ183" s="146">
        <v>29</v>
      </c>
      <c r="BA183" s="146">
        <v>29</v>
      </c>
      <c r="BB183" s="146">
        <v>29</v>
      </c>
      <c r="BC183" s="489"/>
      <c r="BD183" s="487">
        <v>80</v>
      </c>
      <c r="BE183" s="484">
        <v>80</v>
      </c>
      <c r="BF183" s="484">
        <v>0</v>
      </c>
      <c r="BG183" s="484">
        <v>80</v>
      </c>
      <c r="BH183" s="484">
        <v>15</v>
      </c>
      <c r="BI183" s="484">
        <v>0</v>
      </c>
      <c r="BJ183" s="146">
        <v>11</v>
      </c>
      <c r="BK183" s="146">
        <v>11</v>
      </c>
      <c r="BL183" s="146">
        <v>11</v>
      </c>
      <c r="BM183" s="489"/>
      <c r="BN183" s="487">
        <v>73</v>
      </c>
      <c r="BO183" s="484">
        <v>73</v>
      </c>
      <c r="BP183" s="484">
        <v>14</v>
      </c>
      <c r="BQ183" s="484">
        <v>40</v>
      </c>
      <c r="BR183" s="146">
        <v>38</v>
      </c>
      <c r="BS183" s="146">
        <v>14</v>
      </c>
      <c r="BT183" s="146">
        <v>35</v>
      </c>
      <c r="BU183" s="146">
        <v>35</v>
      </c>
      <c r="BV183" s="146">
        <v>35</v>
      </c>
      <c r="BW183" s="490"/>
      <c r="BX183" s="487">
        <v>92</v>
      </c>
      <c r="BY183" s="484">
        <v>92</v>
      </c>
      <c r="BZ183" s="484">
        <v>3</v>
      </c>
      <c r="CA183" s="484">
        <v>81</v>
      </c>
      <c r="CB183" s="484">
        <v>48</v>
      </c>
      <c r="CC183" s="484">
        <v>11</v>
      </c>
      <c r="CD183" s="146">
        <v>28</v>
      </c>
      <c r="CE183" s="146">
        <v>28</v>
      </c>
      <c r="CF183" s="146">
        <v>28</v>
      </c>
      <c r="CG183" s="491"/>
      <c r="CH183" s="492">
        <f t="shared" si="112"/>
        <v>461</v>
      </c>
      <c r="CI183" s="493">
        <f t="shared" si="113"/>
        <v>461</v>
      </c>
      <c r="CJ183" s="493">
        <f t="shared" si="114"/>
        <v>45</v>
      </c>
      <c r="CK183" s="493">
        <f t="shared" si="115"/>
        <v>245</v>
      </c>
      <c r="CL183" s="493">
        <f t="shared" si="116"/>
        <v>165</v>
      </c>
      <c r="CM183" s="493">
        <f t="shared" si="117"/>
        <v>32</v>
      </c>
      <c r="CN183" s="493">
        <f t="shared" si="118"/>
        <v>126</v>
      </c>
      <c r="CO183" s="493">
        <f t="shared" si="119"/>
        <v>122</v>
      </c>
      <c r="CP183" s="493">
        <f t="shared" si="120"/>
        <v>122</v>
      </c>
      <c r="CQ183"/>
      <c r="CR183" s="255">
        <f t="shared" si="129"/>
        <v>-123</v>
      </c>
      <c r="CS183" s="256">
        <f t="shared" si="130"/>
        <v>-339</v>
      </c>
    </row>
    <row r="184" spans="1:97" ht="15" customHeight="1" x14ac:dyDescent="0.25">
      <c r="A184" s="9"/>
      <c r="B184" s="480">
        <v>36</v>
      </c>
      <c r="C184" s="481" t="s">
        <v>609</v>
      </c>
      <c r="D184" s="481" t="s">
        <v>156</v>
      </c>
      <c r="E184" s="482" t="s">
        <v>571</v>
      </c>
      <c r="F184" s="483">
        <v>15</v>
      </c>
      <c r="G184" s="484">
        <v>15</v>
      </c>
      <c r="H184" s="484">
        <v>1</v>
      </c>
      <c r="I184" s="484">
        <v>8</v>
      </c>
      <c r="J184" s="484">
        <v>8</v>
      </c>
      <c r="K184" s="484">
        <v>0</v>
      </c>
      <c r="L184" s="485">
        <v>8</v>
      </c>
      <c r="M184" s="485">
        <v>8</v>
      </c>
      <c r="N184" s="485">
        <v>8</v>
      </c>
      <c r="O184" s="486"/>
      <c r="P184" s="487">
        <v>46</v>
      </c>
      <c r="Q184" s="484">
        <v>60</v>
      </c>
      <c r="R184" s="484">
        <v>6</v>
      </c>
      <c r="S184" s="484">
        <v>10</v>
      </c>
      <c r="T184" s="484">
        <v>26</v>
      </c>
      <c r="U184" s="484">
        <v>0</v>
      </c>
      <c r="V184" s="233">
        <v>28</v>
      </c>
      <c r="W184" s="234">
        <v>28</v>
      </c>
      <c r="X184" s="235">
        <v>28</v>
      </c>
      <c r="Y184" s="489"/>
      <c r="Z184" s="487">
        <v>53</v>
      </c>
      <c r="AA184" s="484">
        <v>53</v>
      </c>
      <c r="AB184" s="484">
        <v>0</v>
      </c>
      <c r="AC184" s="484">
        <v>24</v>
      </c>
      <c r="AD184" s="484">
        <v>8</v>
      </c>
      <c r="AE184" s="484">
        <v>0</v>
      </c>
      <c r="AF184" s="146">
        <v>7</v>
      </c>
      <c r="AG184" s="146">
        <v>7</v>
      </c>
      <c r="AH184" s="146">
        <v>7</v>
      </c>
      <c r="AI184" s="489"/>
      <c r="AJ184" s="487">
        <v>80</v>
      </c>
      <c r="AK184" s="484">
        <v>80</v>
      </c>
      <c r="AL184" s="484">
        <v>15</v>
      </c>
      <c r="AM184" s="484">
        <v>40</v>
      </c>
      <c r="AN184" s="484">
        <v>41</v>
      </c>
      <c r="AO184" s="484">
        <v>13</v>
      </c>
      <c r="AP184" s="146">
        <v>32</v>
      </c>
      <c r="AQ184" s="146">
        <v>32</v>
      </c>
      <c r="AR184" s="146">
        <v>32</v>
      </c>
      <c r="AS184" s="489"/>
      <c r="AT184" s="487">
        <v>105</v>
      </c>
      <c r="AU184" s="484">
        <v>105</v>
      </c>
      <c r="AV184" s="484">
        <v>42</v>
      </c>
      <c r="AW184" s="484">
        <v>50</v>
      </c>
      <c r="AX184" s="127">
        <v>81</v>
      </c>
      <c r="AY184" s="484">
        <v>0</v>
      </c>
      <c r="AZ184" s="146">
        <v>54</v>
      </c>
      <c r="BA184" s="146">
        <v>54</v>
      </c>
      <c r="BB184" s="146">
        <v>54</v>
      </c>
      <c r="BC184" s="489"/>
      <c r="BD184" s="487">
        <v>66</v>
      </c>
      <c r="BE184" s="484">
        <v>66</v>
      </c>
      <c r="BF184" s="484">
        <v>0</v>
      </c>
      <c r="BG184" s="484">
        <v>66</v>
      </c>
      <c r="BH184" s="484">
        <v>56</v>
      </c>
      <c r="BI184" s="484">
        <v>0</v>
      </c>
      <c r="BJ184" s="146">
        <v>60</v>
      </c>
      <c r="BK184" s="146">
        <v>60</v>
      </c>
      <c r="BL184" s="146">
        <v>60</v>
      </c>
      <c r="BM184" s="489"/>
      <c r="BN184" s="487">
        <v>154</v>
      </c>
      <c r="BO184" s="484">
        <v>154</v>
      </c>
      <c r="BP184" s="484">
        <v>14</v>
      </c>
      <c r="BQ184" s="484">
        <v>110</v>
      </c>
      <c r="BR184" s="146">
        <v>149</v>
      </c>
      <c r="BS184" s="146">
        <v>35</v>
      </c>
      <c r="BT184" s="146">
        <v>95</v>
      </c>
      <c r="BU184" s="146">
        <v>95</v>
      </c>
      <c r="BV184" s="146">
        <v>95</v>
      </c>
      <c r="BW184" s="490"/>
      <c r="BX184" s="487">
        <v>90</v>
      </c>
      <c r="BY184" s="484">
        <v>90</v>
      </c>
      <c r="BZ184" s="484">
        <v>0</v>
      </c>
      <c r="CA184" s="484">
        <v>80</v>
      </c>
      <c r="CB184" s="484">
        <v>116</v>
      </c>
      <c r="CC184" s="484">
        <v>12</v>
      </c>
      <c r="CD184" s="146">
        <v>92</v>
      </c>
      <c r="CE184" s="146">
        <v>92</v>
      </c>
      <c r="CF184" s="146">
        <v>92</v>
      </c>
      <c r="CG184" s="491"/>
      <c r="CH184" s="492">
        <f t="shared" si="112"/>
        <v>609</v>
      </c>
      <c r="CI184" s="493">
        <f t="shared" si="113"/>
        <v>623</v>
      </c>
      <c r="CJ184" s="493">
        <f t="shared" si="114"/>
        <v>78</v>
      </c>
      <c r="CK184" s="493">
        <f t="shared" si="115"/>
        <v>388</v>
      </c>
      <c r="CL184" s="493">
        <f t="shared" si="116"/>
        <v>485</v>
      </c>
      <c r="CM184" s="493">
        <f t="shared" si="117"/>
        <v>60</v>
      </c>
      <c r="CN184" s="493">
        <f t="shared" si="118"/>
        <v>376</v>
      </c>
      <c r="CO184" s="493">
        <f t="shared" si="119"/>
        <v>376</v>
      </c>
      <c r="CP184" s="493">
        <f t="shared" si="120"/>
        <v>376</v>
      </c>
      <c r="CQ184"/>
      <c r="CR184" s="255">
        <f t="shared" si="129"/>
        <v>-12</v>
      </c>
      <c r="CS184" s="256">
        <f t="shared" si="130"/>
        <v>-247</v>
      </c>
    </row>
    <row r="185" spans="1:97" ht="15" customHeight="1" x14ac:dyDescent="0.25">
      <c r="A185" s="9"/>
      <c r="B185" s="480">
        <v>36</v>
      </c>
      <c r="C185" s="481" t="s">
        <v>609</v>
      </c>
      <c r="D185" s="481" t="s">
        <v>157</v>
      </c>
      <c r="E185" s="482" t="s">
        <v>572</v>
      </c>
      <c r="F185" s="483">
        <v>8</v>
      </c>
      <c r="G185" s="484">
        <v>8</v>
      </c>
      <c r="H185" s="484">
        <v>0</v>
      </c>
      <c r="I185" s="484">
        <v>0</v>
      </c>
      <c r="J185" s="484">
        <v>0</v>
      </c>
      <c r="K185" s="484">
        <v>0</v>
      </c>
      <c r="L185" s="485" t="s">
        <v>929</v>
      </c>
      <c r="M185" s="485" t="s">
        <v>929</v>
      </c>
      <c r="N185" s="485" t="s">
        <v>929</v>
      </c>
      <c r="O185" s="486"/>
      <c r="P185" s="487">
        <v>5</v>
      </c>
      <c r="Q185" s="484">
        <v>8</v>
      </c>
      <c r="R185" s="484">
        <v>0</v>
      </c>
      <c r="S185" s="484">
        <v>8</v>
      </c>
      <c r="T185" s="484">
        <v>6</v>
      </c>
      <c r="U185" s="484">
        <v>0</v>
      </c>
      <c r="V185" s="233">
        <v>0</v>
      </c>
      <c r="W185" s="234">
        <v>6</v>
      </c>
      <c r="X185" s="235">
        <v>6</v>
      </c>
      <c r="Y185" s="489"/>
      <c r="Z185" s="487">
        <v>20</v>
      </c>
      <c r="AA185" s="484">
        <v>20</v>
      </c>
      <c r="AB185" s="484">
        <v>0</v>
      </c>
      <c r="AC185" s="484">
        <v>0</v>
      </c>
      <c r="AD185" s="488"/>
      <c r="AE185" s="488"/>
      <c r="AF185" s="146"/>
      <c r="AG185" s="146"/>
      <c r="AH185" s="146"/>
      <c r="AI185" s="489"/>
      <c r="AJ185" s="487">
        <v>20</v>
      </c>
      <c r="AK185" s="484">
        <v>20</v>
      </c>
      <c r="AL185" s="484">
        <v>6</v>
      </c>
      <c r="AM185" s="484">
        <v>8</v>
      </c>
      <c r="AN185" s="484">
        <v>9</v>
      </c>
      <c r="AO185" s="484">
        <v>3</v>
      </c>
      <c r="AP185" s="146">
        <v>9</v>
      </c>
      <c r="AQ185" s="146">
        <v>9</v>
      </c>
      <c r="AR185" s="146">
        <v>9</v>
      </c>
      <c r="AS185" s="489"/>
      <c r="AT185" s="487">
        <v>35</v>
      </c>
      <c r="AU185" s="484">
        <v>35</v>
      </c>
      <c r="AV185" s="484">
        <v>25</v>
      </c>
      <c r="AW185" s="484">
        <v>25</v>
      </c>
      <c r="AX185" s="127">
        <v>32</v>
      </c>
      <c r="AY185" s="484">
        <v>0</v>
      </c>
      <c r="AZ185" s="146">
        <v>16</v>
      </c>
      <c r="BA185" s="146">
        <v>16</v>
      </c>
      <c r="BB185" s="146">
        <v>16</v>
      </c>
      <c r="BC185" s="489"/>
      <c r="BD185" s="487">
        <v>20</v>
      </c>
      <c r="BE185" s="484">
        <v>20</v>
      </c>
      <c r="BF185" s="484">
        <v>0</v>
      </c>
      <c r="BG185" s="484">
        <v>20</v>
      </c>
      <c r="BH185" s="484">
        <v>6</v>
      </c>
      <c r="BI185" s="484">
        <v>0</v>
      </c>
      <c r="BJ185" s="146">
        <v>5</v>
      </c>
      <c r="BK185" s="146">
        <v>5</v>
      </c>
      <c r="BL185" s="146">
        <v>5</v>
      </c>
      <c r="BM185" s="489"/>
      <c r="BN185" s="487">
        <v>40</v>
      </c>
      <c r="BO185" s="484">
        <v>40</v>
      </c>
      <c r="BP185" s="484">
        <v>10</v>
      </c>
      <c r="BQ185" s="484">
        <v>32</v>
      </c>
      <c r="BR185" s="146">
        <v>31</v>
      </c>
      <c r="BS185" s="146">
        <v>6</v>
      </c>
      <c r="BT185" s="146">
        <v>24</v>
      </c>
      <c r="BU185" s="146">
        <v>24</v>
      </c>
      <c r="BV185" s="146">
        <v>24</v>
      </c>
      <c r="BW185" s="490"/>
      <c r="BX185" s="487">
        <v>21</v>
      </c>
      <c r="BY185" s="484">
        <v>21</v>
      </c>
      <c r="BZ185" s="484">
        <v>0</v>
      </c>
      <c r="CA185" s="484">
        <v>19</v>
      </c>
      <c r="CB185" s="484">
        <v>12</v>
      </c>
      <c r="CC185" s="484">
        <v>0</v>
      </c>
      <c r="CD185" s="146">
        <v>0</v>
      </c>
      <c r="CE185" s="146">
        <v>0</v>
      </c>
      <c r="CF185" s="146">
        <v>0</v>
      </c>
      <c r="CG185" s="491"/>
      <c r="CH185" s="492">
        <f t="shared" si="112"/>
        <v>169</v>
      </c>
      <c r="CI185" s="493">
        <f t="shared" si="113"/>
        <v>172</v>
      </c>
      <c r="CJ185" s="493">
        <f t="shared" si="114"/>
        <v>41</v>
      </c>
      <c r="CK185" s="493">
        <f t="shared" si="115"/>
        <v>112</v>
      </c>
      <c r="CL185" s="493">
        <f t="shared" si="116"/>
        <v>96</v>
      </c>
      <c r="CM185" s="493">
        <f t="shared" si="117"/>
        <v>9</v>
      </c>
      <c r="CN185" s="493">
        <f t="shared" si="118"/>
        <v>54</v>
      </c>
      <c r="CO185" s="493">
        <f t="shared" si="119"/>
        <v>60</v>
      </c>
      <c r="CP185" s="493">
        <f t="shared" si="120"/>
        <v>60</v>
      </c>
      <c r="CQ185"/>
      <c r="CR185" s="255">
        <f t="shared" si="129"/>
        <v>-52</v>
      </c>
      <c r="CS185" s="256">
        <f t="shared" si="130"/>
        <v>-112</v>
      </c>
    </row>
    <row r="186" spans="1:97" ht="15" customHeight="1" x14ac:dyDescent="0.25">
      <c r="A186" s="9"/>
      <c r="B186" s="480">
        <v>36</v>
      </c>
      <c r="C186" s="481" t="s">
        <v>609</v>
      </c>
      <c r="D186" s="481" t="s">
        <v>158</v>
      </c>
      <c r="E186" s="482" t="s">
        <v>573</v>
      </c>
      <c r="F186" s="483">
        <v>0</v>
      </c>
      <c r="G186" s="484">
        <v>0</v>
      </c>
      <c r="H186" s="484">
        <v>0</v>
      </c>
      <c r="I186" s="484">
        <v>0</v>
      </c>
      <c r="J186" s="484">
        <v>0</v>
      </c>
      <c r="K186" s="484">
        <v>0</v>
      </c>
      <c r="L186" s="485" t="s">
        <v>929</v>
      </c>
      <c r="M186" s="485" t="s">
        <v>929</v>
      </c>
      <c r="N186" s="485" t="s">
        <v>929</v>
      </c>
      <c r="O186" s="486"/>
      <c r="P186" s="487">
        <v>0</v>
      </c>
      <c r="Q186" s="484">
        <v>0</v>
      </c>
      <c r="R186" s="484">
        <v>0</v>
      </c>
      <c r="S186" s="484">
        <v>0</v>
      </c>
      <c r="T186" s="488"/>
      <c r="U186" s="488"/>
      <c r="V186" s="239"/>
      <c r="W186" s="243"/>
      <c r="X186" s="244"/>
      <c r="Y186" s="489"/>
      <c r="Z186" s="487">
        <v>0</v>
      </c>
      <c r="AA186" s="484">
        <v>0</v>
      </c>
      <c r="AB186" s="484">
        <v>0</v>
      </c>
      <c r="AC186" s="484">
        <v>0</v>
      </c>
      <c r="AD186" s="488"/>
      <c r="AE186" s="488"/>
      <c r="AF186" s="146"/>
      <c r="AG186" s="146"/>
      <c r="AH186" s="146"/>
      <c r="AI186" s="489"/>
      <c r="AJ186" s="487">
        <v>0</v>
      </c>
      <c r="AK186" s="484">
        <v>0</v>
      </c>
      <c r="AL186" s="484">
        <v>0</v>
      </c>
      <c r="AM186" s="484">
        <v>0</v>
      </c>
      <c r="AN186" s="484">
        <v>0</v>
      </c>
      <c r="AO186" s="484">
        <v>0</v>
      </c>
      <c r="AP186" s="146">
        <v>0</v>
      </c>
      <c r="AQ186" s="146">
        <v>0</v>
      </c>
      <c r="AR186" s="146">
        <v>0</v>
      </c>
      <c r="AS186" s="489"/>
      <c r="AT186" s="487">
        <v>0</v>
      </c>
      <c r="AU186" s="484">
        <v>0</v>
      </c>
      <c r="AV186" s="484">
        <v>0</v>
      </c>
      <c r="AW186" s="484">
        <v>0</v>
      </c>
      <c r="AX186" s="127"/>
      <c r="AY186" s="488"/>
      <c r="AZ186" s="146"/>
      <c r="BA186" s="146"/>
      <c r="BB186" s="146">
        <v>0</v>
      </c>
      <c r="BC186" s="489"/>
      <c r="BD186" s="487">
        <v>0</v>
      </c>
      <c r="BE186" s="484">
        <v>0</v>
      </c>
      <c r="BF186" s="484">
        <v>0</v>
      </c>
      <c r="BG186" s="484">
        <v>0</v>
      </c>
      <c r="BH186" s="484">
        <v>0</v>
      </c>
      <c r="BI186" s="484">
        <v>0</v>
      </c>
      <c r="BJ186" s="146">
        <v>0</v>
      </c>
      <c r="BK186" s="146">
        <v>0</v>
      </c>
      <c r="BL186" s="146">
        <v>0</v>
      </c>
      <c r="BM186" s="489"/>
      <c r="BN186" s="487">
        <v>0</v>
      </c>
      <c r="BO186" s="484">
        <v>0</v>
      </c>
      <c r="BP186" s="484">
        <v>0</v>
      </c>
      <c r="BQ186" s="484">
        <v>0</v>
      </c>
      <c r="BR186" s="146"/>
      <c r="BS186" s="146"/>
      <c r="BT186" s="146">
        <v>0</v>
      </c>
      <c r="BU186" s="146"/>
      <c r="BV186" s="146"/>
      <c r="BW186" s="490"/>
      <c r="BX186" s="487">
        <v>15</v>
      </c>
      <c r="BY186" s="484">
        <v>15</v>
      </c>
      <c r="BZ186" s="484">
        <v>5</v>
      </c>
      <c r="CA186" s="484">
        <v>18</v>
      </c>
      <c r="CB186" s="484">
        <v>48</v>
      </c>
      <c r="CC186" s="484">
        <v>12</v>
      </c>
      <c r="CD186" s="146">
        <v>18</v>
      </c>
      <c r="CE186" s="146">
        <v>18</v>
      </c>
      <c r="CF186" s="146">
        <v>18</v>
      </c>
      <c r="CG186" s="491"/>
      <c r="CH186" s="492">
        <f t="shared" si="112"/>
        <v>15</v>
      </c>
      <c r="CI186" s="493">
        <f t="shared" si="113"/>
        <v>15</v>
      </c>
      <c r="CJ186" s="493">
        <f t="shared" si="114"/>
        <v>5</v>
      </c>
      <c r="CK186" s="493">
        <f t="shared" si="115"/>
        <v>18</v>
      </c>
      <c r="CL186" s="493">
        <f t="shared" si="116"/>
        <v>48</v>
      </c>
      <c r="CM186" s="493">
        <f t="shared" si="117"/>
        <v>12</v>
      </c>
      <c r="CN186" s="493">
        <f t="shared" si="118"/>
        <v>18</v>
      </c>
      <c r="CO186" s="493">
        <f t="shared" si="119"/>
        <v>18</v>
      </c>
      <c r="CP186" s="493">
        <f t="shared" si="120"/>
        <v>18</v>
      </c>
      <c r="CQ186"/>
      <c r="CR186" s="255">
        <f t="shared" si="129"/>
        <v>0</v>
      </c>
      <c r="CS186" s="256">
        <f t="shared" si="130"/>
        <v>3</v>
      </c>
    </row>
    <row r="187" spans="1:97" ht="15" customHeight="1" x14ac:dyDescent="0.25">
      <c r="A187" s="9"/>
      <c r="B187" s="480">
        <v>36</v>
      </c>
      <c r="C187" s="481" t="s">
        <v>609</v>
      </c>
      <c r="D187" s="481" t="s">
        <v>159</v>
      </c>
      <c r="E187" s="482" t="s">
        <v>574</v>
      </c>
      <c r="F187" s="483">
        <v>2</v>
      </c>
      <c r="G187" s="484">
        <v>2</v>
      </c>
      <c r="H187" s="484">
        <v>0</v>
      </c>
      <c r="I187" s="484">
        <v>0</v>
      </c>
      <c r="J187" s="484">
        <v>0</v>
      </c>
      <c r="K187" s="484">
        <v>0</v>
      </c>
      <c r="L187" s="485" t="s">
        <v>929</v>
      </c>
      <c r="M187" s="485" t="s">
        <v>929</v>
      </c>
      <c r="N187" s="485" t="s">
        <v>929</v>
      </c>
      <c r="O187" s="486"/>
      <c r="P187" s="487">
        <v>36</v>
      </c>
      <c r="Q187" s="484">
        <v>0</v>
      </c>
      <c r="R187" s="484">
        <v>0</v>
      </c>
      <c r="S187" s="484">
        <v>0</v>
      </c>
      <c r="T187" s="484">
        <v>6</v>
      </c>
      <c r="U187" s="484">
        <v>0</v>
      </c>
      <c r="V187" s="233">
        <v>6</v>
      </c>
      <c r="W187" s="234">
        <v>6</v>
      </c>
      <c r="X187" s="235">
        <v>6</v>
      </c>
      <c r="Y187" s="489"/>
      <c r="Z187" s="487">
        <v>6</v>
      </c>
      <c r="AA187" s="484">
        <v>6</v>
      </c>
      <c r="AB187" s="484">
        <v>0</v>
      </c>
      <c r="AC187" s="484">
        <v>6</v>
      </c>
      <c r="AD187" s="484">
        <v>0</v>
      </c>
      <c r="AE187" s="484">
        <v>0</v>
      </c>
      <c r="AF187" s="146">
        <v>0</v>
      </c>
      <c r="AG187" s="146">
        <v>0</v>
      </c>
      <c r="AH187" s="146">
        <v>0</v>
      </c>
      <c r="AI187" s="489"/>
      <c r="AJ187" s="487">
        <v>1</v>
      </c>
      <c r="AK187" s="484">
        <v>1</v>
      </c>
      <c r="AL187" s="484">
        <v>0</v>
      </c>
      <c r="AM187" s="484">
        <v>6</v>
      </c>
      <c r="AN187" s="484">
        <v>0</v>
      </c>
      <c r="AO187" s="484">
        <v>0</v>
      </c>
      <c r="AP187" s="146">
        <v>0</v>
      </c>
      <c r="AQ187" s="146">
        <v>0</v>
      </c>
      <c r="AR187" s="146">
        <v>0</v>
      </c>
      <c r="AS187" s="489"/>
      <c r="AT187" s="487">
        <v>10</v>
      </c>
      <c r="AU187" s="484">
        <v>10</v>
      </c>
      <c r="AV187" s="484">
        <v>0</v>
      </c>
      <c r="AW187" s="484">
        <v>0</v>
      </c>
      <c r="AX187" s="127">
        <v>0</v>
      </c>
      <c r="AY187" s="484">
        <v>0</v>
      </c>
      <c r="AZ187" s="146">
        <v>0</v>
      </c>
      <c r="BA187" s="146">
        <v>0</v>
      </c>
      <c r="BB187" s="146">
        <v>0</v>
      </c>
      <c r="BC187" s="489"/>
      <c r="BD187" s="487">
        <v>11</v>
      </c>
      <c r="BE187" s="484">
        <v>11</v>
      </c>
      <c r="BF187" s="484">
        <v>0</v>
      </c>
      <c r="BG187" s="484">
        <v>11</v>
      </c>
      <c r="BH187" s="484">
        <v>13</v>
      </c>
      <c r="BI187" s="484">
        <v>0</v>
      </c>
      <c r="BJ187" s="146">
        <v>10</v>
      </c>
      <c r="BK187" s="146">
        <v>10</v>
      </c>
      <c r="BL187" s="146">
        <v>10</v>
      </c>
      <c r="BM187" s="489"/>
      <c r="BN187" s="487">
        <v>9</v>
      </c>
      <c r="BO187" s="484">
        <v>9</v>
      </c>
      <c r="BP187" s="484">
        <v>0</v>
      </c>
      <c r="BQ187" s="484">
        <v>8</v>
      </c>
      <c r="BR187" s="146">
        <v>7</v>
      </c>
      <c r="BS187" s="146">
        <v>0</v>
      </c>
      <c r="BT187" s="146">
        <v>6</v>
      </c>
      <c r="BU187" s="146">
        <v>6</v>
      </c>
      <c r="BV187" s="146">
        <v>6</v>
      </c>
      <c r="BW187" s="490"/>
      <c r="BX187" s="487">
        <v>7</v>
      </c>
      <c r="BY187" s="484">
        <v>7</v>
      </c>
      <c r="BZ187" s="484">
        <v>0</v>
      </c>
      <c r="CA187" s="484">
        <v>0</v>
      </c>
      <c r="CB187" s="484">
        <v>20</v>
      </c>
      <c r="CC187" s="484">
        <v>0</v>
      </c>
      <c r="CD187" s="146">
        <v>10</v>
      </c>
      <c r="CE187" s="146">
        <v>10</v>
      </c>
      <c r="CF187" s="146">
        <v>10</v>
      </c>
      <c r="CG187" s="491"/>
      <c r="CH187" s="492">
        <f t="shared" si="112"/>
        <v>82</v>
      </c>
      <c r="CI187" s="493">
        <f t="shared" si="113"/>
        <v>46</v>
      </c>
      <c r="CJ187" s="493">
        <f t="shared" si="114"/>
        <v>0</v>
      </c>
      <c r="CK187" s="493">
        <f t="shared" si="115"/>
        <v>31</v>
      </c>
      <c r="CL187" s="493">
        <f t="shared" si="116"/>
        <v>46</v>
      </c>
      <c r="CM187" s="493">
        <f t="shared" si="117"/>
        <v>0</v>
      </c>
      <c r="CN187" s="493">
        <f t="shared" si="118"/>
        <v>32</v>
      </c>
      <c r="CO187" s="493">
        <f t="shared" si="119"/>
        <v>32</v>
      </c>
      <c r="CP187" s="493">
        <f t="shared" si="120"/>
        <v>32</v>
      </c>
      <c r="CQ187"/>
      <c r="CR187" s="255">
        <f t="shared" si="129"/>
        <v>1</v>
      </c>
      <c r="CS187" s="256">
        <f t="shared" si="130"/>
        <v>-14</v>
      </c>
    </row>
    <row r="188" spans="1:97" ht="15" customHeight="1" x14ac:dyDescent="0.25">
      <c r="A188" s="9"/>
      <c r="B188" s="480">
        <v>36</v>
      </c>
      <c r="C188" s="481" t="s">
        <v>609</v>
      </c>
      <c r="D188" s="481" t="s">
        <v>160</v>
      </c>
      <c r="E188" s="482" t="s">
        <v>575</v>
      </c>
      <c r="F188" s="483">
        <v>0</v>
      </c>
      <c r="G188" s="484">
        <v>0</v>
      </c>
      <c r="H188" s="484">
        <v>0</v>
      </c>
      <c r="I188" s="484">
        <v>0</v>
      </c>
      <c r="J188" s="484">
        <v>0</v>
      </c>
      <c r="K188" s="484">
        <v>0</v>
      </c>
      <c r="L188" s="485" t="s">
        <v>929</v>
      </c>
      <c r="M188" s="485" t="s">
        <v>929</v>
      </c>
      <c r="N188" s="485" t="s">
        <v>929</v>
      </c>
      <c r="O188" s="486"/>
      <c r="P188" s="487">
        <v>0</v>
      </c>
      <c r="Q188" s="484">
        <v>0</v>
      </c>
      <c r="R188" s="484">
        <v>0</v>
      </c>
      <c r="S188" s="484">
        <v>0</v>
      </c>
      <c r="T188" s="488"/>
      <c r="U188" s="488"/>
      <c r="V188" s="233"/>
      <c r="W188" s="234"/>
      <c r="X188" s="235"/>
      <c r="Y188" s="489"/>
      <c r="Z188" s="487">
        <v>7</v>
      </c>
      <c r="AA188" s="484">
        <v>7</v>
      </c>
      <c r="AB188" s="484">
        <v>0</v>
      </c>
      <c r="AC188" s="484">
        <v>0</v>
      </c>
      <c r="AD188" s="488"/>
      <c r="AE188" s="488"/>
      <c r="AF188" s="146"/>
      <c r="AG188" s="146"/>
      <c r="AH188" s="146"/>
      <c r="AI188" s="489"/>
      <c r="AJ188" s="487">
        <v>0</v>
      </c>
      <c r="AK188" s="484">
        <v>0</v>
      </c>
      <c r="AL188" s="484">
        <v>0</v>
      </c>
      <c r="AM188" s="484">
        <v>0</v>
      </c>
      <c r="AN188" s="484">
        <v>0</v>
      </c>
      <c r="AO188" s="484">
        <v>0</v>
      </c>
      <c r="AP188" s="146">
        <v>0</v>
      </c>
      <c r="AQ188" s="146">
        <v>0</v>
      </c>
      <c r="AR188" s="146">
        <v>0</v>
      </c>
      <c r="AS188" s="489"/>
      <c r="AT188" s="487">
        <v>7</v>
      </c>
      <c r="AU188" s="484">
        <v>7</v>
      </c>
      <c r="AV188" s="484">
        <v>0</v>
      </c>
      <c r="AW188" s="484">
        <v>0</v>
      </c>
      <c r="AX188" s="127"/>
      <c r="AY188" s="488"/>
      <c r="AZ188" s="146"/>
      <c r="BA188" s="146"/>
      <c r="BB188" s="146"/>
      <c r="BC188" s="489"/>
      <c r="BD188" s="487">
        <v>0</v>
      </c>
      <c r="BE188" s="484">
        <v>0</v>
      </c>
      <c r="BF188" s="484">
        <v>0</v>
      </c>
      <c r="BG188" s="484">
        <v>0</v>
      </c>
      <c r="BH188" s="484">
        <v>0</v>
      </c>
      <c r="BI188" s="484">
        <v>0</v>
      </c>
      <c r="BJ188" s="146">
        <v>0</v>
      </c>
      <c r="BK188" s="146">
        <v>0</v>
      </c>
      <c r="BL188" s="146">
        <v>0</v>
      </c>
      <c r="BM188" s="489"/>
      <c r="BN188" s="487">
        <v>0</v>
      </c>
      <c r="BO188" s="484">
        <v>0</v>
      </c>
      <c r="BP188" s="484">
        <v>0</v>
      </c>
      <c r="BQ188" s="484">
        <v>0</v>
      </c>
      <c r="BR188" s="146">
        <v>0</v>
      </c>
      <c r="BS188" s="146">
        <v>0</v>
      </c>
      <c r="BT188" s="146">
        <v>0</v>
      </c>
      <c r="BU188" s="146"/>
      <c r="BV188" s="146"/>
      <c r="BW188" s="490"/>
      <c r="BX188" s="487">
        <v>0</v>
      </c>
      <c r="BY188" s="484">
        <v>0</v>
      </c>
      <c r="BZ188" s="484">
        <v>0</v>
      </c>
      <c r="CA188" s="484">
        <v>0</v>
      </c>
      <c r="CB188" s="484">
        <v>0</v>
      </c>
      <c r="CC188" s="484">
        <v>0</v>
      </c>
      <c r="CD188" s="146">
        <v>0</v>
      </c>
      <c r="CE188" s="146">
        <v>0</v>
      </c>
      <c r="CF188" s="146">
        <v>0</v>
      </c>
      <c r="CG188" s="491"/>
      <c r="CH188" s="492">
        <f t="shared" si="112"/>
        <v>14</v>
      </c>
      <c r="CI188" s="493">
        <f t="shared" si="113"/>
        <v>14</v>
      </c>
      <c r="CJ188" s="493">
        <f t="shared" si="114"/>
        <v>0</v>
      </c>
      <c r="CK188" s="493">
        <f t="shared" si="115"/>
        <v>0</v>
      </c>
      <c r="CL188" s="493">
        <f t="shared" si="116"/>
        <v>0</v>
      </c>
      <c r="CM188" s="493">
        <f t="shared" si="117"/>
        <v>0</v>
      </c>
      <c r="CN188" s="493">
        <f t="shared" si="118"/>
        <v>0</v>
      </c>
      <c r="CO188" s="493">
        <f t="shared" si="119"/>
        <v>0</v>
      </c>
      <c r="CP188" s="493">
        <f t="shared" si="120"/>
        <v>0</v>
      </c>
      <c r="CQ188"/>
      <c r="CR188" s="255">
        <f t="shared" si="129"/>
        <v>0</v>
      </c>
      <c r="CS188" s="256">
        <f t="shared" si="130"/>
        <v>-14</v>
      </c>
    </row>
    <row r="189" spans="1:97" ht="15" customHeight="1" x14ac:dyDescent="0.25">
      <c r="A189" s="9"/>
      <c r="B189" s="480">
        <v>36</v>
      </c>
      <c r="C189" s="481" t="s">
        <v>609</v>
      </c>
      <c r="D189" s="481" t="s">
        <v>161</v>
      </c>
      <c r="E189" s="482" t="s">
        <v>576</v>
      </c>
      <c r="F189" s="483">
        <v>0</v>
      </c>
      <c r="G189" s="484">
        <v>0</v>
      </c>
      <c r="H189" s="484">
        <v>0</v>
      </c>
      <c r="I189" s="484">
        <v>0</v>
      </c>
      <c r="J189" s="484">
        <v>0</v>
      </c>
      <c r="K189" s="484">
        <v>0</v>
      </c>
      <c r="L189" s="485" t="s">
        <v>929</v>
      </c>
      <c r="M189" s="485" t="s">
        <v>929</v>
      </c>
      <c r="N189" s="485" t="s">
        <v>929</v>
      </c>
      <c r="O189" s="486"/>
      <c r="P189" s="487">
        <v>0</v>
      </c>
      <c r="Q189" s="484">
        <v>0</v>
      </c>
      <c r="R189" s="484">
        <v>0</v>
      </c>
      <c r="S189" s="484">
        <v>0</v>
      </c>
      <c r="T189" s="488"/>
      <c r="U189" s="488"/>
      <c r="V189" s="239"/>
      <c r="W189" s="243"/>
      <c r="X189" s="244"/>
      <c r="Y189" s="489"/>
      <c r="Z189" s="487">
        <v>0</v>
      </c>
      <c r="AA189" s="484">
        <v>0</v>
      </c>
      <c r="AB189" s="484">
        <v>0</v>
      </c>
      <c r="AC189" s="484">
        <v>0</v>
      </c>
      <c r="AD189" s="488"/>
      <c r="AE189" s="488"/>
      <c r="AF189" s="146"/>
      <c r="AG189" s="146"/>
      <c r="AH189" s="146"/>
      <c r="AI189" s="489"/>
      <c r="AJ189" s="487">
        <v>0</v>
      </c>
      <c r="AK189" s="484">
        <v>0</v>
      </c>
      <c r="AL189" s="484">
        <v>0</v>
      </c>
      <c r="AM189" s="484">
        <v>3</v>
      </c>
      <c r="AN189" s="484">
        <v>4</v>
      </c>
      <c r="AO189" s="484">
        <v>0</v>
      </c>
      <c r="AP189" s="146">
        <v>2</v>
      </c>
      <c r="AQ189" s="146">
        <v>2</v>
      </c>
      <c r="AR189" s="146">
        <v>2</v>
      </c>
      <c r="AS189" s="489"/>
      <c r="AT189" s="487">
        <v>7</v>
      </c>
      <c r="AU189" s="484">
        <v>7</v>
      </c>
      <c r="AV189" s="484">
        <v>0</v>
      </c>
      <c r="AW189" s="484">
        <v>0</v>
      </c>
      <c r="AX189" s="127"/>
      <c r="AY189" s="488"/>
      <c r="AZ189" s="146"/>
      <c r="BA189" s="146"/>
      <c r="BB189" s="146"/>
      <c r="BC189" s="489"/>
      <c r="BD189" s="487">
        <v>0</v>
      </c>
      <c r="BE189" s="484">
        <v>10</v>
      </c>
      <c r="BF189" s="484">
        <v>0</v>
      </c>
      <c r="BG189" s="484">
        <v>10</v>
      </c>
      <c r="BH189" s="484">
        <v>20</v>
      </c>
      <c r="BI189" s="484">
        <v>0</v>
      </c>
      <c r="BJ189" s="146">
        <v>7</v>
      </c>
      <c r="BK189" s="146">
        <v>7</v>
      </c>
      <c r="BL189" s="146">
        <v>7</v>
      </c>
      <c r="BM189" s="489"/>
      <c r="BN189" s="487">
        <v>7</v>
      </c>
      <c r="BO189" s="484">
        <v>7</v>
      </c>
      <c r="BP189" s="484">
        <v>2</v>
      </c>
      <c r="BQ189" s="484">
        <v>8</v>
      </c>
      <c r="BR189" s="146">
        <v>0</v>
      </c>
      <c r="BS189" s="146">
        <v>0</v>
      </c>
      <c r="BT189" s="146">
        <v>0</v>
      </c>
      <c r="BU189" s="146"/>
      <c r="BV189" s="146"/>
      <c r="BW189" s="490"/>
      <c r="BX189" s="487">
        <v>0</v>
      </c>
      <c r="BY189" s="484">
        <v>0</v>
      </c>
      <c r="BZ189" s="484">
        <v>0</v>
      </c>
      <c r="CA189" s="484">
        <v>0</v>
      </c>
      <c r="CB189" s="484">
        <v>0</v>
      </c>
      <c r="CC189" s="484">
        <v>0</v>
      </c>
      <c r="CD189" s="146">
        <v>0</v>
      </c>
      <c r="CE189" s="146">
        <v>0</v>
      </c>
      <c r="CF189" s="146">
        <v>0</v>
      </c>
      <c r="CG189" s="491"/>
      <c r="CH189" s="492">
        <f t="shared" si="112"/>
        <v>14</v>
      </c>
      <c r="CI189" s="493">
        <f t="shared" si="113"/>
        <v>24</v>
      </c>
      <c r="CJ189" s="493">
        <f t="shared" si="114"/>
        <v>2</v>
      </c>
      <c r="CK189" s="493">
        <f t="shared" si="115"/>
        <v>21</v>
      </c>
      <c r="CL189" s="493">
        <f t="shared" si="116"/>
        <v>24</v>
      </c>
      <c r="CM189" s="493">
        <f t="shared" si="117"/>
        <v>0</v>
      </c>
      <c r="CN189" s="493">
        <f t="shared" si="118"/>
        <v>9</v>
      </c>
      <c r="CO189" s="493">
        <f t="shared" si="119"/>
        <v>9</v>
      </c>
      <c r="CP189" s="493">
        <f t="shared" si="120"/>
        <v>9</v>
      </c>
      <c r="CQ189"/>
      <c r="CR189" s="255">
        <f t="shared" si="129"/>
        <v>-12</v>
      </c>
      <c r="CS189" s="256">
        <f t="shared" si="130"/>
        <v>-15</v>
      </c>
    </row>
    <row r="190" spans="1:97" ht="15" customHeight="1" x14ac:dyDescent="0.25">
      <c r="A190" s="9"/>
      <c r="B190" s="480">
        <v>36</v>
      </c>
      <c r="C190" s="481" t="s">
        <v>609</v>
      </c>
      <c r="D190" s="481" t="s">
        <v>162</v>
      </c>
      <c r="E190" s="482" t="s">
        <v>577</v>
      </c>
      <c r="F190" s="483">
        <v>10</v>
      </c>
      <c r="G190" s="484">
        <v>10</v>
      </c>
      <c r="H190" s="484">
        <v>2</v>
      </c>
      <c r="I190" s="484">
        <v>8</v>
      </c>
      <c r="J190" s="484">
        <v>8</v>
      </c>
      <c r="K190" s="484">
        <v>0</v>
      </c>
      <c r="L190" s="485">
        <v>8</v>
      </c>
      <c r="M190" s="485">
        <v>8</v>
      </c>
      <c r="N190" s="485">
        <v>8</v>
      </c>
      <c r="O190" s="486"/>
      <c r="P190" s="487">
        <v>10</v>
      </c>
      <c r="Q190" s="484">
        <v>12</v>
      </c>
      <c r="R190" s="484">
        <v>0</v>
      </c>
      <c r="S190" s="484">
        <v>15</v>
      </c>
      <c r="T190" s="484">
        <v>10</v>
      </c>
      <c r="U190" s="484">
        <v>0</v>
      </c>
      <c r="V190" s="239">
        <v>9</v>
      </c>
      <c r="W190" s="243">
        <v>10</v>
      </c>
      <c r="X190" s="244">
        <v>10</v>
      </c>
      <c r="Y190" s="489"/>
      <c r="Z190" s="487">
        <v>10</v>
      </c>
      <c r="AA190" s="484">
        <v>10</v>
      </c>
      <c r="AB190" s="484">
        <v>0</v>
      </c>
      <c r="AC190" s="484">
        <v>0</v>
      </c>
      <c r="AD190" s="488"/>
      <c r="AE190" s="488"/>
      <c r="AF190" s="146"/>
      <c r="AG190" s="146"/>
      <c r="AH190" s="146"/>
      <c r="AI190" s="489"/>
      <c r="AJ190" s="487">
        <v>19</v>
      </c>
      <c r="AK190" s="484">
        <v>19</v>
      </c>
      <c r="AL190" s="484">
        <v>5</v>
      </c>
      <c r="AM190" s="484">
        <v>16</v>
      </c>
      <c r="AN190" s="484">
        <v>26</v>
      </c>
      <c r="AO190" s="484">
        <v>4</v>
      </c>
      <c r="AP190" s="146">
        <v>21</v>
      </c>
      <c r="AQ190" s="146">
        <v>21</v>
      </c>
      <c r="AR190" s="146">
        <v>21</v>
      </c>
      <c r="AS190" s="489"/>
      <c r="AT190" s="487">
        <v>17</v>
      </c>
      <c r="AU190" s="484">
        <v>17</v>
      </c>
      <c r="AV190" s="484">
        <v>0</v>
      </c>
      <c r="AW190" s="484">
        <v>0</v>
      </c>
      <c r="AX190" s="127">
        <v>8</v>
      </c>
      <c r="AY190" s="484">
        <v>0</v>
      </c>
      <c r="AZ190" s="146">
        <v>0</v>
      </c>
      <c r="BA190" s="146">
        <v>0</v>
      </c>
      <c r="BB190" s="146">
        <v>0</v>
      </c>
      <c r="BC190" s="489"/>
      <c r="BD190" s="487">
        <v>11</v>
      </c>
      <c r="BE190" s="484">
        <v>11</v>
      </c>
      <c r="BF190" s="484">
        <v>0</v>
      </c>
      <c r="BG190" s="484">
        <v>11</v>
      </c>
      <c r="BH190" s="484">
        <v>0</v>
      </c>
      <c r="BI190" s="484">
        <v>0</v>
      </c>
      <c r="BJ190" s="146">
        <v>6</v>
      </c>
      <c r="BK190" s="146">
        <v>6</v>
      </c>
      <c r="BL190" s="146">
        <v>6</v>
      </c>
      <c r="BM190" s="489"/>
      <c r="BN190" s="487">
        <v>10</v>
      </c>
      <c r="BO190" s="484">
        <v>10</v>
      </c>
      <c r="BP190" s="484">
        <v>0</v>
      </c>
      <c r="BQ190" s="484">
        <v>8</v>
      </c>
      <c r="BR190" s="146">
        <v>0</v>
      </c>
      <c r="BS190" s="146">
        <v>0</v>
      </c>
      <c r="BT190" s="146">
        <v>0</v>
      </c>
      <c r="BU190" s="146"/>
      <c r="BV190" s="146"/>
      <c r="BW190" s="490"/>
      <c r="BX190" s="487">
        <v>15</v>
      </c>
      <c r="BY190" s="484">
        <v>15</v>
      </c>
      <c r="BZ190" s="484">
        <v>0</v>
      </c>
      <c r="CA190" s="484">
        <v>18</v>
      </c>
      <c r="CB190" s="484">
        <v>12</v>
      </c>
      <c r="CC190" s="484">
        <v>0</v>
      </c>
      <c r="CD190" s="146">
        <v>9</v>
      </c>
      <c r="CE190" s="146">
        <v>9</v>
      </c>
      <c r="CF190" s="146">
        <v>9</v>
      </c>
      <c r="CG190" s="491"/>
      <c r="CH190" s="492">
        <f t="shared" si="112"/>
        <v>102</v>
      </c>
      <c r="CI190" s="493">
        <f t="shared" si="113"/>
        <v>104</v>
      </c>
      <c r="CJ190" s="493">
        <f t="shared" si="114"/>
        <v>7</v>
      </c>
      <c r="CK190" s="493">
        <f t="shared" si="115"/>
        <v>76</v>
      </c>
      <c r="CL190" s="493">
        <f t="shared" si="116"/>
        <v>64</v>
      </c>
      <c r="CM190" s="493">
        <f t="shared" si="117"/>
        <v>4</v>
      </c>
      <c r="CN190" s="493">
        <f t="shared" si="118"/>
        <v>53</v>
      </c>
      <c r="CO190" s="493">
        <f t="shared" si="119"/>
        <v>54</v>
      </c>
      <c r="CP190" s="493">
        <f t="shared" si="120"/>
        <v>54</v>
      </c>
      <c r="CQ190"/>
      <c r="CR190" s="255">
        <f t="shared" si="129"/>
        <v>-22</v>
      </c>
      <c r="CS190" s="256">
        <f t="shared" si="130"/>
        <v>-50</v>
      </c>
    </row>
    <row r="191" spans="1:97" ht="15" customHeight="1" x14ac:dyDescent="0.25">
      <c r="A191" s="9"/>
      <c r="B191" s="480">
        <v>36</v>
      </c>
      <c r="C191" s="481" t="s">
        <v>609</v>
      </c>
      <c r="D191" s="481" t="s">
        <v>163</v>
      </c>
      <c r="E191" s="482" t="s">
        <v>578</v>
      </c>
      <c r="F191" s="483">
        <v>70</v>
      </c>
      <c r="G191" s="484">
        <v>70</v>
      </c>
      <c r="H191" s="484">
        <v>1</v>
      </c>
      <c r="I191" s="484">
        <v>25</v>
      </c>
      <c r="J191" s="484">
        <v>30</v>
      </c>
      <c r="K191" s="484">
        <v>0</v>
      </c>
      <c r="L191" s="485">
        <v>30</v>
      </c>
      <c r="M191" s="485">
        <v>30</v>
      </c>
      <c r="N191" s="485">
        <v>30</v>
      </c>
      <c r="O191" s="486"/>
      <c r="P191" s="487">
        <v>70</v>
      </c>
      <c r="Q191" s="484">
        <v>70</v>
      </c>
      <c r="R191" s="484">
        <v>6</v>
      </c>
      <c r="S191" s="484">
        <v>35</v>
      </c>
      <c r="T191" s="484">
        <v>34</v>
      </c>
      <c r="U191" s="484">
        <v>8</v>
      </c>
      <c r="V191" s="233">
        <v>34</v>
      </c>
      <c r="W191" s="234">
        <v>34</v>
      </c>
      <c r="X191" s="235">
        <v>34</v>
      </c>
      <c r="Y191" s="489"/>
      <c r="Z191" s="487">
        <v>93</v>
      </c>
      <c r="AA191" s="484">
        <v>93</v>
      </c>
      <c r="AB191" s="484">
        <v>6</v>
      </c>
      <c r="AC191" s="484">
        <v>31</v>
      </c>
      <c r="AD191" s="484">
        <v>29</v>
      </c>
      <c r="AE191" s="484">
        <v>3</v>
      </c>
      <c r="AF191" s="146">
        <v>23</v>
      </c>
      <c r="AG191" s="146">
        <v>23</v>
      </c>
      <c r="AH191" s="146">
        <v>23</v>
      </c>
      <c r="AI191" s="489"/>
      <c r="AJ191" s="487">
        <v>116</v>
      </c>
      <c r="AK191" s="484">
        <v>116</v>
      </c>
      <c r="AL191" s="484">
        <v>22</v>
      </c>
      <c r="AM191" s="484">
        <v>45</v>
      </c>
      <c r="AN191" s="484">
        <v>57</v>
      </c>
      <c r="AO191" s="484">
        <v>13</v>
      </c>
      <c r="AP191" s="146">
        <v>45</v>
      </c>
      <c r="AQ191" s="146">
        <v>45</v>
      </c>
      <c r="AR191" s="146">
        <v>45</v>
      </c>
      <c r="AS191" s="489"/>
      <c r="AT191" s="487">
        <v>112</v>
      </c>
      <c r="AU191" s="484">
        <v>112</v>
      </c>
      <c r="AV191" s="484">
        <v>29</v>
      </c>
      <c r="AW191" s="484">
        <v>50</v>
      </c>
      <c r="AX191" s="127">
        <v>54</v>
      </c>
      <c r="AY191" s="484">
        <v>0</v>
      </c>
      <c r="AZ191" s="146">
        <v>43</v>
      </c>
      <c r="BA191" s="146">
        <v>43</v>
      </c>
      <c r="BB191" s="146">
        <v>43</v>
      </c>
      <c r="BC191" s="489"/>
      <c r="BD191" s="487">
        <v>51</v>
      </c>
      <c r="BE191" s="484">
        <v>51</v>
      </c>
      <c r="BF191" s="484">
        <v>0</v>
      </c>
      <c r="BG191" s="484">
        <v>51</v>
      </c>
      <c r="BH191" s="484">
        <v>10</v>
      </c>
      <c r="BI191" s="484">
        <v>0</v>
      </c>
      <c r="BJ191" s="146">
        <v>13</v>
      </c>
      <c r="BK191" s="146">
        <v>13</v>
      </c>
      <c r="BL191" s="146">
        <v>13</v>
      </c>
      <c r="BM191" s="489"/>
      <c r="BN191" s="487">
        <v>112</v>
      </c>
      <c r="BO191" s="484">
        <v>112</v>
      </c>
      <c r="BP191" s="484">
        <v>24</v>
      </c>
      <c r="BQ191" s="484">
        <v>75</v>
      </c>
      <c r="BR191" s="146">
        <v>80</v>
      </c>
      <c r="BS191" s="146">
        <v>25</v>
      </c>
      <c r="BT191" s="146">
        <v>71</v>
      </c>
      <c r="BU191" s="146">
        <v>71</v>
      </c>
      <c r="BV191" s="146">
        <v>71</v>
      </c>
      <c r="BW191" s="490"/>
      <c r="BX191" s="487">
        <v>54</v>
      </c>
      <c r="BY191" s="484">
        <v>54</v>
      </c>
      <c r="BZ191" s="484">
        <v>0</v>
      </c>
      <c r="CA191" s="484">
        <v>30</v>
      </c>
      <c r="CB191" s="484">
        <v>19</v>
      </c>
      <c r="CC191" s="484">
        <v>0</v>
      </c>
      <c r="CD191" s="146">
        <v>10</v>
      </c>
      <c r="CE191" s="146">
        <v>10</v>
      </c>
      <c r="CF191" s="146">
        <v>10</v>
      </c>
      <c r="CG191" s="491"/>
      <c r="CH191" s="492">
        <f t="shared" si="112"/>
        <v>678</v>
      </c>
      <c r="CI191" s="493">
        <f t="shared" si="113"/>
        <v>678</v>
      </c>
      <c r="CJ191" s="493">
        <f t="shared" si="114"/>
        <v>88</v>
      </c>
      <c r="CK191" s="493">
        <f t="shared" si="115"/>
        <v>342</v>
      </c>
      <c r="CL191" s="493">
        <f t="shared" si="116"/>
        <v>313</v>
      </c>
      <c r="CM191" s="493">
        <f t="shared" si="117"/>
        <v>49</v>
      </c>
      <c r="CN191" s="493">
        <f t="shared" si="118"/>
        <v>269</v>
      </c>
      <c r="CO191" s="493">
        <f t="shared" si="119"/>
        <v>269</v>
      </c>
      <c r="CP191" s="493">
        <f t="shared" si="120"/>
        <v>269</v>
      </c>
      <c r="CQ191"/>
      <c r="CR191" s="255">
        <f t="shared" si="129"/>
        <v>-73</v>
      </c>
      <c r="CS191" s="256">
        <f t="shared" si="130"/>
        <v>-409</v>
      </c>
    </row>
    <row r="192" spans="1:97" ht="15" customHeight="1" x14ac:dyDescent="0.25">
      <c r="A192" s="9"/>
      <c r="B192" s="480">
        <v>36</v>
      </c>
      <c r="C192" s="481" t="s">
        <v>609</v>
      </c>
      <c r="D192" s="481" t="s">
        <v>164</v>
      </c>
      <c r="E192" s="482" t="s">
        <v>579</v>
      </c>
      <c r="F192" s="483">
        <v>0</v>
      </c>
      <c r="G192" s="484">
        <v>0</v>
      </c>
      <c r="H192" s="484">
        <v>0</v>
      </c>
      <c r="I192" s="484">
        <v>0</v>
      </c>
      <c r="J192" s="484">
        <v>0</v>
      </c>
      <c r="K192" s="484">
        <v>0</v>
      </c>
      <c r="L192" s="485" t="s">
        <v>929</v>
      </c>
      <c r="M192" s="485" t="s">
        <v>929</v>
      </c>
      <c r="N192" s="485" t="s">
        <v>929</v>
      </c>
      <c r="O192" s="486"/>
      <c r="P192" s="487">
        <v>0</v>
      </c>
      <c r="Q192" s="484">
        <v>0</v>
      </c>
      <c r="R192" s="484">
        <v>0</v>
      </c>
      <c r="S192" s="484">
        <v>0</v>
      </c>
      <c r="T192" s="488"/>
      <c r="U192" s="488"/>
      <c r="V192" s="233"/>
      <c r="W192" s="234"/>
      <c r="X192" s="235"/>
      <c r="Y192" s="489"/>
      <c r="Z192" s="487">
        <v>0</v>
      </c>
      <c r="AA192" s="484">
        <v>0</v>
      </c>
      <c r="AB192" s="484">
        <v>0</v>
      </c>
      <c r="AC192" s="484">
        <v>0</v>
      </c>
      <c r="AD192" s="488"/>
      <c r="AE192" s="488"/>
      <c r="AF192" s="146"/>
      <c r="AG192" s="146"/>
      <c r="AH192" s="146"/>
      <c r="AI192" s="489"/>
      <c r="AJ192" s="487">
        <v>0</v>
      </c>
      <c r="AK192" s="484">
        <v>0</v>
      </c>
      <c r="AL192" s="484">
        <v>0</v>
      </c>
      <c r="AM192" s="484">
        <v>0</v>
      </c>
      <c r="AN192" s="484">
        <v>0</v>
      </c>
      <c r="AO192" s="484">
        <v>0</v>
      </c>
      <c r="AP192" s="146">
        <v>0</v>
      </c>
      <c r="AQ192" s="146">
        <v>0</v>
      </c>
      <c r="AR192" s="146">
        <v>0</v>
      </c>
      <c r="AS192" s="489"/>
      <c r="AT192" s="487">
        <v>0</v>
      </c>
      <c r="AU192" s="484">
        <v>0</v>
      </c>
      <c r="AV192" s="484">
        <v>0</v>
      </c>
      <c r="AW192" s="484">
        <v>0</v>
      </c>
      <c r="AX192" s="127"/>
      <c r="AY192" s="488"/>
      <c r="AZ192" s="146"/>
      <c r="BA192" s="146"/>
      <c r="BB192" s="146"/>
      <c r="BC192" s="489"/>
      <c r="BD192" s="487">
        <v>0</v>
      </c>
      <c r="BE192" s="484">
        <v>0</v>
      </c>
      <c r="BF192" s="484">
        <v>0</v>
      </c>
      <c r="BG192" s="484">
        <v>0</v>
      </c>
      <c r="BH192" s="484">
        <v>0</v>
      </c>
      <c r="BI192" s="484">
        <v>0</v>
      </c>
      <c r="BJ192" s="146">
        <v>0</v>
      </c>
      <c r="BK192" s="146">
        <v>0</v>
      </c>
      <c r="BL192" s="146">
        <v>0</v>
      </c>
      <c r="BM192" s="489"/>
      <c r="BN192" s="487">
        <v>0</v>
      </c>
      <c r="BO192" s="484">
        <v>0</v>
      </c>
      <c r="BP192" s="484">
        <v>0</v>
      </c>
      <c r="BQ192" s="484">
        <v>0</v>
      </c>
      <c r="BR192" s="146">
        <v>0</v>
      </c>
      <c r="BS192" s="146">
        <v>0</v>
      </c>
      <c r="BT192" s="146">
        <v>0</v>
      </c>
      <c r="BU192" s="146"/>
      <c r="BV192" s="146"/>
      <c r="BW192" s="490"/>
      <c r="BX192" s="487">
        <v>0</v>
      </c>
      <c r="BY192" s="484">
        <v>0</v>
      </c>
      <c r="BZ192" s="484">
        <v>0</v>
      </c>
      <c r="CA192" s="484">
        <v>0</v>
      </c>
      <c r="CB192" s="484">
        <v>0</v>
      </c>
      <c r="CC192" s="484">
        <v>0</v>
      </c>
      <c r="CD192" s="146">
        <v>0</v>
      </c>
      <c r="CE192" s="146">
        <v>0</v>
      </c>
      <c r="CF192" s="146">
        <v>0</v>
      </c>
      <c r="CG192" s="491"/>
      <c r="CH192" s="492">
        <f t="shared" si="112"/>
        <v>0</v>
      </c>
      <c r="CI192" s="493">
        <f t="shared" si="113"/>
        <v>0</v>
      </c>
      <c r="CJ192" s="493">
        <f t="shared" si="114"/>
        <v>0</v>
      </c>
      <c r="CK192" s="493">
        <f t="shared" si="115"/>
        <v>0</v>
      </c>
      <c r="CL192" s="493">
        <f t="shared" si="116"/>
        <v>0</v>
      </c>
      <c r="CM192" s="493">
        <f t="shared" si="117"/>
        <v>0</v>
      </c>
      <c r="CN192" s="493">
        <f t="shared" si="118"/>
        <v>0</v>
      </c>
      <c r="CO192" s="493">
        <f t="shared" si="119"/>
        <v>0</v>
      </c>
      <c r="CP192" s="493">
        <f t="shared" si="120"/>
        <v>0</v>
      </c>
      <c r="CQ192"/>
      <c r="CR192" s="255">
        <f t="shared" si="129"/>
        <v>0</v>
      </c>
      <c r="CS192" s="256">
        <f t="shared" si="130"/>
        <v>0</v>
      </c>
    </row>
    <row r="193" spans="1:97" ht="15" customHeight="1" x14ac:dyDescent="0.25">
      <c r="A193" s="9"/>
      <c r="B193" s="480">
        <v>36</v>
      </c>
      <c r="C193" s="481" t="s">
        <v>609</v>
      </c>
      <c r="D193" s="481" t="s">
        <v>165</v>
      </c>
      <c r="E193" s="482" t="s">
        <v>580</v>
      </c>
      <c r="F193" s="483">
        <v>0</v>
      </c>
      <c r="G193" s="484">
        <v>0</v>
      </c>
      <c r="H193" s="484">
        <v>0</v>
      </c>
      <c r="I193" s="484">
        <v>0</v>
      </c>
      <c r="J193" s="484">
        <v>0</v>
      </c>
      <c r="K193" s="484">
        <v>0</v>
      </c>
      <c r="L193" s="485" t="s">
        <v>929</v>
      </c>
      <c r="M193" s="485" t="s">
        <v>929</v>
      </c>
      <c r="N193" s="485" t="s">
        <v>929</v>
      </c>
      <c r="O193" s="486"/>
      <c r="P193" s="487">
        <v>0</v>
      </c>
      <c r="Q193" s="484">
        <v>0</v>
      </c>
      <c r="R193" s="484">
        <v>0</v>
      </c>
      <c r="S193" s="484">
        <v>0</v>
      </c>
      <c r="T193" s="488"/>
      <c r="U193" s="488"/>
      <c r="V193" s="239"/>
      <c r="W193" s="243"/>
      <c r="X193" s="244"/>
      <c r="Y193" s="489"/>
      <c r="Z193" s="487">
        <v>1</v>
      </c>
      <c r="AA193" s="484">
        <v>1</v>
      </c>
      <c r="AB193" s="484">
        <v>0</v>
      </c>
      <c r="AC193" s="484">
        <v>0</v>
      </c>
      <c r="AD193" s="488"/>
      <c r="AE193" s="488"/>
      <c r="AF193" s="146"/>
      <c r="AG193" s="146"/>
      <c r="AH193" s="146"/>
      <c r="AI193" s="489"/>
      <c r="AJ193" s="487">
        <v>0</v>
      </c>
      <c r="AK193" s="484">
        <v>0</v>
      </c>
      <c r="AL193" s="484">
        <v>0</v>
      </c>
      <c r="AM193" s="484">
        <v>0</v>
      </c>
      <c r="AN193" s="484">
        <v>0</v>
      </c>
      <c r="AO193" s="484">
        <v>0</v>
      </c>
      <c r="AP193" s="146">
        <v>0</v>
      </c>
      <c r="AQ193" s="146">
        <v>0</v>
      </c>
      <c r="AR193" s="146">
        <v>0</v>
      </c>
      <c r="AS193" s="489"/>
      <c r="AT193" s="487">
        <v>0</v>
      </c>
      <c r="AU193" s="484">
        <v>0</v>
      </c>
      <c r="AV193" s="484">
        <v>0</v>
      </c>
      <c r="AW193" s="484">
        <v>0</v>
      </c>
      <c r="AX193" s="127"/>
      <c r="AY193" s="488"/>
      <c r="AZ193" s="146"/>
      <c r="BA193" s="146"/>
      <c r="BB193" s="146"/>
      <c r="BC193" s="489"/>
      <c r="BD193" s="487">
        <v>2</v>
      </c>
      <c r="BE193" s="484">
        <v>2</v>
      </c>
      <c r="BF193" s="484">
        <v>0</v>
      </c>
      <c r="BG193" s="484">
        <v>0</v>
      </c>
      <c r="BH193" s="484">
        <v>0</v>
      </c>
      <c r="BI193" s="484">
        <v>0</v>
      </c>
      <c r="BJ193" s="146">
        <v>0</v>
      </c>
      <c r="BK193" s="146">
        <v>0</v>
      </c>
      <c r="BL193" s="146">
        <v>0</v>
      </c>
      <c r="BM193" s="489"/>
      <c r="BN193" s="487">
        <v>12</v>
      </c>
      <c r="BO193" s="484">
        <v>12</v>
      </c>
      <c r="BP193" s="484">
        <v>0</v>
      </c>
      <c r="BQ193" s="484">
        <v>10</v>
      </c>
      <c r="BR193" s="146">
        <v>0</v>
      </c>
      <c r="BS193" s="146">
        <v>0</v>
      </c>
      <c r="BT193" s="146">
        <v>0</v>
      </c>
      <c r="BU193" s="146">
        <v>0</v>
      </c>
      <c r="BV193" s="146">
        <v>0</v>
      </c>
      <c r="BW193" s="490"/>
      <c r="BX193" s="487">
        <v>1</v>
      </c>
      <c r="BY193" s="484">
        <v>1</v>
      </c>
      <c r="BZ193" s="484">
        <v>0</v>
      </c>
      <c r="CA193" s="484">
        <v>0</v>
      </c>
      <c r="CB193" s="484">
        <v>0</v>
      </c>
      <c r="CC193" s="484">
        <v>0</v>
      </c>
      <c r="CD193" s="146">
        <v>0</v>
      </c>
      <c r="CE193" s="146">
        <v>0</v>
      </c>
      <c r="CF193" s="146">
        <v>0</v>
      </c>
      <c r="CG193" s="491"/>
      <c r="CH193" s="492">
        <f t="shared" si="112"/>
        <v>16</v>
      </c>
      <c r="CI193" s="493">
        <f t="shared" si="113"/>
        <v>16</v>
      </c>
      <c r="CJ193" s="493">
        <f t="shared" si="114"/>
        <v>0</v>
      </c>
      <c r="CK193" s="493">
        <f t="shared" si="115"/>
        <v>10</v>
      </c>
      <c r="CL193" s="493">
        <f t="shared" si="116"/>
        <v>0</v>
      </c>
      <c r="CM193" s="493">
        <f t="shared" si="117"/>
        <v>0</v>
      </c>
      <c r="CN193" s="493">
        <f t="shared" si="118"/>
        <v>0</v>
      </c>
      <c r="CO193" s="493">
        <f t="shared" si="119"/>
        <v>0</v>
      </c>
      <c r="CP193" s="493">
        <f t="shared" si="120"/>
        <v>0</v>
      </c>
      <c r="CQ193"/>
      <c r="CR193" s="255">
        <f t="shared" si="129"/>
        <v>-10</v>
      </c>
      <c r="CS193" s="256">
        <f t="shared" si="130"/>
        <v>-16</v>
      </c>
    </row>
    <row r="194" spans="1:97" ht="15" customHeight="1" x14ac:dyDescent="0.25">
      <c r="A194" s="9"/>
      <c r="B194" s="480">
        <v>36</v>
      </c>
      <c r="C194" s="481" t="s">
        <v>609</v>
      </c>
      <c r="D194" s="481" t="s">
        <v>166</v>
      </c>
      <c r="E194" s="482" t="s">
        <v>581</v>
      </c>
      <c r="F194" s="483">
        <v>5</v>
      </c>
      <c r="G194" s="484">
        <v>5</v>
      </c>
      <c r="H194" s="484">
        <v>0</v>
      </c>
      <c r="I194" s="484">
        <v>0</v>
      </c>
      <c r="J194" s="484">
        <v>0</v>
      </c>
      <c r="K194" s="484">
        <v>0</v>
      </c>
      <c r="L194" s="485" t="s">
        <v>929</v>
      </c>
      <c r="M194" s="485" t="s">
        <v>929</v>
      </c>
      <c r="N194" s="485" t="s">
        <v>929</v>
      </c>
      <c r="O194" s="486"/>
      <c r="P194" s="487">
        <v>5</v>
      </c>
      <c r="Q194" s="484">
        <v>12</v>
      </c>
      <c r="R194" s="484">
        <v>0</v>
      </c>
      <c r="S194" s="484">
        <v>0</v>
      </c>
      <c r="T194" s="488"/>
      <c r="U194" s="488"/>
      <c r="V194" s="233"/>
      <c r="W194" s="234"/>
      <c r="X194" s="235"/>
      <c r="Y194" s="489"/>
      <c r="Z194" s="487">
        <v>20</v>
      </c>
      <c r="AA194" s="484">
        <v>20</v>
      </c>
      <c r="AB194" s="484">
        <v>1</v>
      </c>
      <c r="AC194" s="484">
        <v>8</v>
      </c>
      <c r="AD194" s="484">
        <v>8</v>
      </c>
      <c r="AE194" s="484">
        <v>3</v>
      </c>
      <c r="AF194" s="146">
        <v>5</v>
      </c>
      <c r="AG194" s="146">
        <v>5</v>
      </c>
      <c r="AH194" s="146">
        <v>5</v>
      </c>
      <c r="AI194" s="489"/>
      <c r="AJ194" s="487">
        <v>10</v>
      </c>
      <c r="AK194" s="484">
        <v>10</v>
      </c>
      <c r="AL194" s="484">
        <v>7</v>
      </c>
      <c r="AM194" s="484">
        <v>6</v>
      </c>
      <c r="AN194" s="484">
        <v>10</v>
      </c>
      <c r="AO194" s="484">
        <v>6</v>
      </c>
      <c r="AP194" s="146">
        <v>7</v>
      </c>
      <c r="AQ194" s="146">
        <v>7</v>
      </c>
      <c r="AR194" s="146">
        <v>7</v>
      </c>
      <c r="AS194" s="489"/>
      <c r="AT194" s="487">
        <v>25</v>
      </c>
      <c r="AU194" s="484">
        <v>25</v>
      </c>
      <c r="AV194" s="484">
        <v>12</v>
      </c>
      <c r="AW194" s="484">
        <v>12</v>
      </c>
      <c r="AX194" s="127">
        <v>8</v>
      </c>
      <c r="AY194" s="484">
        <v>0</v>
      </c>
      <c r="AZ194" s="146">
        <v>6</v>
      </c>
      <c r="BA194" s="146">
        <v>6</v>
      </c>
      <c r="BB194" s="146">
        <v>6</v>
      </c>
      <c r="BC194" s="489"/>
      <c r="BD194" s="487">
        <v>15</v>
      </c>
      <c r="BE194" s="484">
        <v>15</v>
      </c>
      <c r="BF194" s="484">
        <v>0</v>
      </c>
      <c r="BG194" s="484">
        <v>0</v>
      </c>
      <c r="BH194" s="484">
        <v>0</v>
      </c>
      <c r="BI194" s="484">
        <v>0</v>
      </c>
      <c r="BJ194" s="146">
        <v>0</v>
      </c>
      <c r="BK194" s="146">
        <v>0</v>
      </c>
      <c r="BL194" s="146">
        <v>0</v>
      </c>
      <c r="BM194" s="489"/>
      <c r="BN194" s="487">
        <v>20</v>
      </c>
      <c r="BO194" s="484">
        <v>20</v>
      </c>
      <c r="BP194" s="484">
        <v>0</v>
      </c>
      <c r="BQ194" s="484">
        <v>10</v>
      </c>
      <c r="BR194" s="146">
        <v>0</v>
      </c>
      <c r="BS194" s="146">
        <v>0</v>
      </c>
      <c r="BT194" s="146">
        <v>0</v>
      </c>
      <c r="BU194" s="146">
        <v>0</v>
      </c>
      <c r="BV194" s="146">
        <v>0</v>
      </c>
      <c r="BW194" s="490"/>
      <c r="BX194" s="487">
        <v>10</v>
      </c>
      <c r="BY194" s="484">
        <v>10</v>
      </c>
      <c r="BZ194" s="484">
        <v>0</v>
      </c>
      <c r="CA194" s="484">
        <v>10</v>
      </c>
      <c r="CB194" s="484">
        <v>0</v>
      </c>
      <c r="CC194" s="484">
        <v>0</v>
      </c>
      <c r="CD194" s="146">
        <v>0</v>
      </c>
      <c r="CE194" s="146">
        <v>0</v>
      </c>
      <c r="CF194" s="146">
        <v>0</v>
      </c>
      <c r="CG194" s="491"/>
      <c r="CH194" s="492">
        <f t="shared" si="112"/>
        <v>110</v>
      </c>
      <c r="CI194" s="493">
        <f t="shared" si="113"/>
        <v>117</v>
      </c>
      <c r="CJ194" s="493">
        <f t="shared" si="114"/>
        <v>20</v>
      </c>
      <c r="CK194" s="493">
        <f t="shared" si="115"/>
        <v>46</v>
      </c>
      <c r="CL194" s="493">
        <f t="shared" si="116"/>
        <v>26</v>
      </c>
      <c r="CM194" s="493">
        <f t="shared" si="117"/>
        <v>9</v>
      </c>
      <c r="CN194" s="493">
        <f t="shared" si="118"/>
        <v>18</v>
      </c>
      <c r="CO194" s="493">
        <f t="shared" si="119"/>
        <v>18</v>
      </c>
      <c r="CP194" s="493">
        <f t="shared" si="120"/>
        <v>18</v>
      </c>
      <c r="CQ194"/>
      <c r="CR194" s="255">
        <f t="shared" si="129"/>
        <v>-28</v>
      </c>
      <c r="CS194" s="256">
        <f t="shared" si="130"/>
        <v>-99</v>
      </c>
    </row>
    <row r="195" spans="1:97" ht="15" customHeight="1" x14ac:dyDescent="0.25">
      <c r="A195" s="9"/>
      <c r="B195" s="480">
        <v>36</v>
      </c>
      <c r="C195" s="481" t="s">
        <v>609</v>
      </c>
      <c r="D195" s="481" t="s">
        <v>167</v>
      </c>
      <c r="E195" s="482" t="s">
        <v>582</v>
      </c>
      <c r="F195" s="483">
        <v>0</v>
      </c>
      <c r="G195" s="484">
        <v>0</v>
      </c>
      <c r="H195" s="484">
        <v>0</v>
      </c>
      <c r="I195" s="484">
        <v>0</v>
      </c>
      <c r="J195" s="484">
        <v>0</v>
      </c>
      <c r="K195" s="484">
        <v>0</v>
      </c>
      <c r="L195" s="485" t="s">
        <v>929</v>
      </c>
      <c r="M195" s="485" t="s">
        <v>929</v>
      </c>
      <c r="N195" s="485" t="s">
        <v>929</v>
      </c>
      <c r="O195" s="486"/>
      <c r="P195" s="487">
        <v>0</v>
      </c>
      <c r="Q195" s="484">
        <v>0</v>
      </c>
      <c r="R195" s="484">
        <v>0</v>
      </c>
      <c r="S195" s="484">
        <v>0</v>
      </c>
      <c r="T195" s="488"/>
      <c r="U195" s="488"/>
      <c r="V195" s="233"/>
      <c r="W195" s="234"/>
      <c r="X195" s="235"/>
      <c r="Y195" s="489"/>
      <c r="Z195" s="487">
        <v>0</v>
      </c>
      <c r="AA195" s="484">
        <v>0</v>
      </c>
      <c r="AB195" s="484">
        <v>0</v>
      </c>
      <c r="AC195" s="484">
        <v>0</v>
      </c>
      <c r="AD195" s="488"/>
      <c r="AE195" s="488"/>
      <c r="AF195" s="146"/>
      <c r="AG195" s="146"/>
      <c r="AH195" s="146"/>
      <c r="AI195" s="489"/>
      <c r="AJ195" s="487">
        <v>12</v>
      </c>
      <c r="AK195" s="484">
        <v>12</v>
      </c>
      <c r="AL195" s="484">
        <v>5</v>
      </c>
      <c r="AM195" s="484">
        <v>10</v>
      </c>
      <c r="AN195" s="484">
        <v>9</v>
      </c>
      <c r="AO195" s="484">
        <v>7</v>
      </c>
      <c r="AP195" s="146">
        <v>9</v>
      </c>
      <c r="AQ195" s="146">
        <v>9</v>
      </c>
      <c r="AR195" s="146">
        <v>9</v>
      </c>
      <c r="AS195" s="489"/>
      <c r="AT195" s="487">
        <v>0</v>
      </c>
      <c r="AU195" s="484">
        <v>0</v>
      </c>
      <c r="AV195" s="484">
        <v>0</v>
      </c>
      <c r="AW195" s="484">
        <v>0</v>
      </c>
      <c r="AX195" s="127"/>
      <c r="AY195" s="488"/>
      <c r="AZ195" s="146"/>
      <c r="BA195" s="146"/>
      <c r="BB195" s="146"/>
      <c r="BC195" s="489"/>
      <c r="BD195" s="487">
        <v>0</v>
      </c>
      <c r="BE195" s="484">
        <v>0</v>
      </c>
      <c r="BF195" s="484">
        <v>0</v>
      </c>
      <c r="BG195" s="484">
        <v>0</v>
      </c>
      <c r="BH195" s="484">
        <v>0</v>
      </c>
      <c r="BI195" s="484">
        <v>0</v>
      </c>
      <c r="BJ195" s="146">
        <v>0</v>
      </c>
      <c r="BK195" s="146">
        <v>0</v>
      </c>
      <c r="BL195" s="146">
        <v>0</v>
      </c>
      <c r="BM195" s="489"/>
      <c r="BN195" s="487">
        <v>0</v>
      </c>
      <c r="BO195" s="484">
        <v>0</v>
      </c>
      <c r="BP195" s="484">
        <v>0</v>
      </c>
      <c r="BQ195" s="484">
        <v>0</v>
      </c>
      <c r="BR195" s="146">
        <v>0</v>
      </c>
      <c r="BS195" s="146">
        <v>0</v>
      </c>
      <c r="BT195" s="146">
        <v>0</v>
      </c>
      <c r="BU195" s="146"/>
      <c r="BV195" s="146"/>
      <c r="BW195" s="490"/>
      <c r="BX195" s="487">
        <v>0</v>
      </c>
      <c r="BY195" s="484">
        <v>0</v>
      </c>
      <c r="BZ195" s="484">
        <v>0</v>
      </c>
      <c r="CA195" s="484">
        <v>0</v>
      </c>
      <c r="CB195" s="484">
        <v>0</v>
      </c>
      <c r="CC195" s="484">
        <v>0</v>
      </c>
      <c r="CD195" s="146">
        <v>0</v>
      </c>
      <c r="CE195" s="146">
        <v>0</v>
      </c>
      <c r="CF195" s="146">
        <v>0</v>
      </c>
      <c r="CG195" s="491"/>
      <c r="CH195" s="492">
        <f t="shared" si="112"/>
        <v>12</v>
      </c>
      <c r="CI195" s="493">
        <f t="shared" si="113"/>
        <v>12</v>
      </c>
      <c r="CJ195" s="493">
        <f t="shared" si="114"/>
        <v>5</v>
      </c>
      <c r="CK195" s="493">
        <f t="shared" si="115"/>
        <v>10</v>
      </c>
      <c r="CL195" s="493">
        <f t="shared" si="116"/>
        <v>9</v>
      </c>
      <c r="CM195" s="493">
        <f t="shared" si="117"/>
        <v>7</v>
      </c>
      <c r="CN195" s="493">
        <f t="shared" si="118"/>
        <v>9</v>
      </c>
      <c r="CO195" s="493">
        <f t="shared" si="119"/>
        <v>9</v>
      </c>
      <c r="CP195" s="493">
        <f t="shared" si="120"/>
        <v>9</v>
      </c>
      <c r="CQ195"/>
      <c r="CR195" s="255">
        <f t="shared" si="129"/>
        <v>-1</v>
      </c>
      <c r="CS195" s="256">
        <f t="shared" si="130"/>
        <v>-3</v>
      </c>
    </row>
    <row r="196" spans="1:97" ht="15" customHeight="1" x14ac:dyDescent="0.25">
      <c r="A196" s="9"/>
      <c r="B196" s="480">
        <v>36</v>
      </c>
      <c r="C196" s="481" t="s">
        <v>609</v>
      </c>
      <c r="D196" s="481" t="s">
        <v>168</v>
      </c>
      <c r="E196" s="482" t="s">
        <v>583</v>
      </c>
      <c r="F196" s="483">
        <v>15</v>
      </c>
      <c r="G196" s="484">
        <v>15</v>
      </c>
      <c r="H196" s="484">
        <v>0</v>
      </c>
      <c r="I196" s="484">
        <v>12</v>
      </c>
      <c r="J196" s="484">
        <v>15</v>
      </c>
      <c r="K196" s="484">
        <v>0</v>
      </c>
      <c r="L196" s="485">
        <v>15</v>
      </c>
      <c r="M196" s="485">
        <v>15</v>
      </c>
      <c r="N196" s="485">
        <v>15</v>
      </c>
      <c r="O196" s="486"/>
      <c r="P196" s="487">
        <v>10</v>
      </c>
      <c r="Q196" s="484">
        <v>10</v>
      </c>
      <c r="R196" s="484">
        <v>0</v>
      </c>
      <c r="S196" s="484">
        <v>19</v>
      </c>
      <c r="T196" s="484">
        <v>12</v>
      </c>
      <c r="U196" s="484">
        <v>0</v>
      </c>
      <c r="V196" s="233">
        <v>12</v>
      </c>
      <c r="W196" s="234">
        <v>12</v>
      </c>
      <c r="X196" s="235">
        <v>12</v>
      </c>
      <c r="Y196" s="489"/>
      <c r="Z196" s="487">
        <v>10</v>
      </c>
      <c r="AA196" s="484">
        <v>10</v>
      </c>
      <c r="AB196" s="484">
        <v>0</v>
      </c>
      <c r="AC196" s="484">
        <v>10</v>
      </c>
      <c r="AD196" s="484">
        <v>15</v>
      </c>
      <c r="AE196" s="484">
        <v>0</v>
      </c>
      <c r="AF196" s="146">
        <v>15</v>
      </c>
      <c r="AG196" s="146">
        <v>15</v>
      </c>
      <c r="AH196" s="146">
        <v>15</v>
      </c>
      <c r="AI196" s="489"/>
      <c r="AJ196" s="487">
        <v>15</v>
      </c>
      <c r="AK196" s="484">
        <v>15</v>
      </c>
      <c r="AL196" s="484">
        <v>0</v>
      </c>
      <c r="AM196" s="484">
        <v>20</v>
      </c>
      <c r="AN196" s="484">
        <v>25</v>
      </c>
      <c r="AO196" s="484">
        <v>0</v>
      </c>
      <c r="AP196" s="146">
        <v>22</v>
      </c>
      <c r="AQ196" s="146">
        <v>22</v>
      </c>
      <c r="AR196" s="146">
        <v>22</v>
      </c>
      <c r="AS196" s="489"/>
      <c r="AT196" s="487">
        <v>7</v>
      </c>
      <c r="AU196" s="484">
        <v>7</v>
      </c>
      <c r="AV196" s="484">
        <v>0</v>
      </c>
      <c r="AW196" s="484">
        <v>15</v>
      </c>
      <c r="AX196" s="127">
        <v>30</v>
      </c>
      <c r="AY196" s="484">
        <v>0</v>
      </c>
      <c r="AZ196" s="146">
        <v>24</v>
      </c>
      <c r="BA196" s="146">
        <v>24</v>
      </c>
      <c r="BB196" s="146">
        <v>24</v>
      </c>
      <c r="BC196" s="489"/>
      <c r="BD196" s="487">
        <v>4</v>
      </c>
      <c r="BE196" s="484">
        <v>20</v>
      </c>
      <c r="BF196" s="484">
        <v>0</v>
      </c>
      <c r="BG196" s="484">
        <v>20</v>
      </c>
      <c r="BH196" s="484">
        <v>22</v>
      </c>
      <c r="BI196" s="484">
        <v>0</v>
      </c>
      <c r="BJ196" s="146">
        <v>20</v>
      </c>
      <c r="BK196" s="146">
        <v>20</v>
      </c>
      <c r="BL196" s="146">
        <v>20</v>
      </c>
      <c r="BM196" s="489"/>
      <c r="BN196" s="487">
        <v>4</v>
      </c>
      <c r="BO196" s="484">
        <v>4</v>
      </c>
      <c r="BP196" s="484">
        <v>0</v>
      </c>
      <c r="BQ196" s="484">
        <v>18</v>
      </c>
      <c r="BR196" s="146">
        <v>20</v>
      </c>
      <c r="BS196" s="146">
        <v>0</v>
      </c>
      <c r="BT196" s="146">
        <v>20</v>
      </c>
      <c r="BU196" s="146">
        <v>20</v>
      </c>
      <c r="BV196" s="146">
        <v>20</v>
      </c>
      <c r="BW196" s="490"/>
      <c r="BX196" s="487">
        <v>4</v>
      </c>
      <c r="BY196" s="484">
        <v>4</v>
      </c>
      <c r="BZ196" s="484">
        <v>0</v>
      </c>
      <c r="CA196" s="484">
        <v>9</v>
      </c>
      <c r="CB196" s="484">
        <v>25</v>
      </c>
      <c r="CC196" s="484">
        <v>0</v>
      </c>
      <c r="CD196" s="177">
        <v>30</v>
      </c>
      <c r="CE196" s="177">
        <v>10</v>
      </c>
      <c r="CF196" s="177">
        <v>10</v>
      </c>
      <c r="CG196" s="491"/>
      <c r="CH196" s="492">
        <f t="shared" si="112"/>
        <v>69</v>
      </c>
      <c r="CI196" s="493">
        <f t="shared" si="113"/>
        <v>85</v>
      </c>
      <c r="CJ196" s="493">
        <f t="shared" si="114"/>
        <v>0</v>
      </c>
      <c r="CK196" s="493">
        <f t="shared" si="115"/>
        <v>123</v>
      </c>
      <c r="CL196" s="493">
        <f t="shared" si="116"/>
        <v>164</v>
      </c>
      <c r="CM196" s="493">
        <f t="shared" si="117"/>
        <v>0</v>
      </c>
      <c r="CN196" s="493">
        <f t="shared" si="118"/>
        <v>158</v>
      </c>
      <c r="CO196" s="493">
        <f t="shared" si="119"/>
        <v>138</v>
      </c>
      <c r="CP196" s="493">
        <f t="shared" si="120"/>
        <v>138</v>
      </c>
      <c r="CQ196"/>
      <c r="CR196" s="255">
        <f t="shared" si="129"/>
        <v>15</v>
      </c>
      <c r="CS196" s="256">
        <f t="shared" si="130"/>
        <v>53</v>
      </c>
    </row>
    <row r="197" spans="1:97" ht="15" customHeight="1" x14ac:dyDescent="0.25">
      <c r="A197" s="9"/>
      <c r="B197" s="523">
        <v>36</v>
      </c>
      <c r="C197" s="481" t="s">
        <v>609</v>
      </c>
      <c r="D197" s="481" t="s">
        <v>169</v>
      </c>
      <c r="E197" s="482" t="s">
        <v>584</v>
      </c>
      <c r="F197" s="483">
        <v>15</v>
      </c>
      <c r="G197" s="484">
        <v>15</v>
      </c>
      <c r="H197" s="484">
        <v>0</v>
      </c>
      <c r="I197" s="484">
        <v>12</v>
      </c>
      <c r="J197" s="484">
        <v>15</v>
      </c>
      <c r="K197" s="484">
        <v>0</v>
      </c>
      <c r="L197" s="485">
        <v>12</v>
      </c>
      <c r="M197" s="485">
        <v>12</v>
      </c>
      <c r="N197" s="485">
        <v>12</v>
      </c>
      <c r="O197" s="486"/>
      <c r="P197" s="487">
        <v>20</v>
      </c>
      <c r="Q197" s="484">
        <v>20</v>
      </c>
      <c r="R197" s="484">
        <v>1</v>
      </c>
      <c r="S197" s="484">
        <v>26</v>
      </c>
      <c r="T197" s="484">
        <v>28</v>
      </c>
      <c r="U197" s="484">
        <v>14</v>
      </c>
      <c r="V197" s="245">
        <v>17</v>
      </c>
      <c r="W197" s="234">
        <v>17</v>
      </c>
      <c r="X197" s="235">
        <v>17</v>
      </c>
      <c r="Y197" s="489"/>
      <c r="Z197" s="487">
        <v>0</v>
      </c>
      <c r="AA197" s="484">
        <v>0</v>
      </c>
      <c r="AB197" s="484">
        <v>0</v>
      </c>
      <c r="AC197" s="484">
        <v>0</v>
      </c>
      <c r="AD197" s="488"/>
      <c r="AE197" s="488"/>
      <c r="AF197" s="146"/>
      <c r="AG197" s="146"/>
      <c r="AH197" s="146"/>
      <c r="AI197" s="489"/>
      <c r="AJ197" s="487">
        <v>0</v>
      </c>
      <c r="AK197" s="484">
        <v>0</v>
      </c>
      <c r="AL197" s="484">
        <v>0</v>
      </c>
      <c r="AM197" s="484">
        <v>0</v>
      </c>
      <c r="AN197" s="484">
        <v>0</v>
      </c>
      <c r="AO197" s="484">
        <v>0</v>
      </c>
      <c r="AP197" s="146">
        <v>0</v>
      </c>
      <c r="AQ197" s="146">
        <v>0</v>
      </c>
      <c r="AR197" s="146">
        <v>0</v>
      </c>
      <c r="AS197" s="489"/>
      <c r="AT197" s="487">
        <v>15</v>
      </c>
      <c r="AU197" s="484">
        <v>15</v>
      </c>
      <c r="AV197" s="484">
        <v>5</v>
      </c>
      <c r="AW197" s="484">
        <v>40</v>
      </c>
      <c r="AX197" s="127">
        <v>36</v>
      </c>
      <c r="AY197" s="484">
        <v>0</v>
      </c>
      <c r="AZ197" s="177">
        <v>34</v>
      </c>
      <c r="BA197" s="177">
        <v>34</v>
      </c>
      <c r="BB197" s="177">
        <v>34</v>
      </c>
      <c r="BC197" s="489"/>
      <c r="BD197" s="487">
        <v>12</v>
      </c>
      <c r="BE197" s="484">
        <v>30</v>
      </c>
      <c r="BF197" s="484">
        <v>0</v>
      </c>
      <c r="BG197" s="484">
        <v>30</v>
      </c>
      <c r="BH197" s="484">
        <v>31</v>
      </c>
      <c r="BI197" s="484">
        <v>0</v>
      </c>
      <c r="BJ197" s="146">
        <v>28</v>
      </c>
      <c r="BK197" s="146">
        <v>28</v>
      </c>
      <c r="BL197" s="146">
        <v>28</v>
      </c>
      <c r="BM197" s="489"/>
      <c r="BN197" s="487">
        <v>15</v>
      </c>
      <c r="BO197" s="484">
        <v>15</v>
      </c>
      <c r="BP197" s="484">
        <v>12</v>
      </c>
      <c r="BQ197" s="484">
        <v>20</v>
      </c>
      <c r="BR197" s="146">
        <v>24</v>
      </c>
      <c r="BS197" s="146">
        <v>4</v>
      </c>
      <c r="BT197" s="146">
        <v>20</v>
      </c>
      <c r="BU197" s="146">
        <v>20</v>
      </c>
      <c r="BV197" s="146">
        <v>20</v>
      </c>
      <c r="BW197" s="490"/>
      <c r="BX197" s="487">
        <v>9</v>
      </c>
      <c r="BY197" s="484">
        <v>9</v>
      </c>
      <c r="BZ197" s="484">
        <v>0</v>
      </c>
      <c r="CA197" s="484">
        <v>9</v>
      </c>
      <c r="CB197" s="484">
        <v>24</v>
      </c>
      <c r="CC197" s="484">
        <v>0</v>
      </c>
      <c r="CD197" s="146">
        <v>10</v>
      </c>
      <c r="CE197" s="146">
        <v>10</v>
      </c>
      <c r="CF197" s="146">
        <v>10</v>
      </c>
      <c r="CG197" s="491"/>
      <c r="CH197" s="492">
        <f t="shared" si="112"/>
        <v>86</v>
      </c>
      <c r="CI197" s="493">
        <f t="shared" si="113"/>
        <v>104</v>
      </c>
      <c r="CJ197" s="493">
        <f t="shared" si="114"/>
        <v>18</v>
      </c>
      <c r="CK197" s="493">
        <f t="shared" si="115"/>
        <v>137</v>
      </c>
      <c r="CL197" s="493">
        <f t="shared" si="116"/>
        <v>158</v>
      </c>
      <c r="CM197" s="493">
        <f t="shared" si="117"/>
        <v>18</v>
      </c>
      <c r="CN197" s="493">
        <f t="shared" si="118"/>
        <v>121</v>
      </c>
      <c r="CO197" s="493">
        <f t="shared" si="119"/>
        <v>121</v>
      </c>
      <c r="CP197" s="493">
        <f t="shared" si="120"/>
        <v>121</v>
      </c>
      <c r="CQ197"/>
      <c r="CR197" s="255">
        <f t="shared" si="129"/>
        <v>-16</v>
      </c>
      <c r="CS197" s="256">
        <f t="shared" si="130"/>
        <v>17</v>
      </c>
    </row>
    <row r="198" spans="1:97" ht="15" customHeight="1" x14ac:dyDescent="0.25">
      <c r="B198" s="474">
        <v>37</v>
      </c>
      <c r="C198" s="475" t="s">
        <v>585</v>
      </c>
      <c r="D198" s="475" t="s">
        <v>609</v>
      </c>
      <c r="E198" s="476" t="s">
        <v>609</v>
      </c>
      <c r="F198" s="467">
        <f t="shared" ref="F198:K198" si="164">SUM(F199+F200+F201+F202+F203+F204+F205+F206+F207+F208+F209+F212+F213)</f>
        <v>397</v>
      </c>
      <c r="G198" s="468">
        <f t="shared" si="164"/>
        <v>397</v>
      </c>
      <c r="H198" s="468">
        <f t="shared" si="164"/>
        <v>14</v>
      </c>
      <c r="I198" s="468">
        <f t="shared" si="164"/>
        <v>144</v>
      </c>
      <c r="J198" s="468">
        <f t="shared" si="164"/>
        <v>179</v>
      </c>
      <c r="K198" s="468">
        <f t="shared" si="164"/>
        <v>0</v>
      </c>
      <c r="L198" s="465">
        <v>162</v>
      </c>
      <c r="M198" s="465">
        <v>162</v>
      </c>
      <c r="N198" s="465">
        <v>162</v>
      </c>
      <c r="O198" s="477"/>
      <c r="P198" s="467">
        <f t="shared" ref="P198:U198" si="165">SUM(P199+P200+P201+P202+P203+P204+P205+P206+P207+P208+P209+P212+P213)</f>
        <v>340</v>
      </c>
      <c r="Q198" s="468">
        <f t="shared" si="165"/>
        <v>344</v>
      </c>
      <c r="R198" s="468">
        <f t="shared" si="165"/>
        <v>5</v>
      </c>
      <c r="S198" s="468">
        <f t="shared" si="165"/>
        <v>197</v>
      </c>
      <c r="T198" s="468">
        <f t="shared" si="165"/>
        <v>161</v>
      </c>
      <c r="U198" s="468">
        <f t="shared" si="165"/>
        <v>0</v>
      </c>
      <c r="V198" s="174">
        <v>144</v>
      </c>
      <c r="W198" s="221">
        <v>144</v>
      </c>
      <c r="X198" s="222">
        <v>144</v>
      </c>
      <c r="Y198" s="469"/>
      <c r="Z198" s="467">
        <f t="shared" ref="Z198:AE198" si="166">SUM(Z199+Z200+Z201+Z202+Z203+Z204+Z205+Z206+Z207+Z208+Z209+Z212+Z213)</f>
        <v>260</v>
      </c>
      <c r="AA198" s="468">
        <f t="shared" si="166"/>
        <v>260</v>
      </c>
      <c r="AB198" s="468">
        <f t="shared" si="166"/>
        <v>14</v>
      </c>
      <c r="AC198" s="468">
        <f t="shared" si="166"/>
        <v>189</v>
      </c>
      <c r="AD198" s="468">
        <f t="shared" si="166"/>
        <v>238</v>
      </c>
      <c r="AE198" s="468">
        <f t="shared" si="166"/>
        <v>10</v>
      </c>
      <c r="AF198" s="147">
        <v>207</v>
      </c>
      <c r="AG198" s="147">
        <v>207</v>
      </c>
      <c r="AH198" s="147">
        <v>207</v>
      </c>
      <c r="AI198" s="469"/>
      <c r="AJ198" s="467">
        <f t="shared" ref="AJ198:AO198" si="167">SUM(AJ199+AJ200+AJ201+AJ202+AJ203+AJ204+AJ205+AJ206+AJ207+AJ208+AJ209+AJ212+AJ213)</f>
        <v>339</v>
      </c>
      <c r="AK198" s="468">
        <f t="shared" si="167"/>
        <v>339</v>
      </c>
      <c r="AL198" s="468">
        <f t="shared" si="167"/>
        <v>0</v>
      </c>
      <c r="AM198" s="468">
        <f t="shared" si="167"/>
        <v>73</v>
      </c>
      <c r="AN198" s="468">
        <f t="shared" si="167"/>
        <v>105</v>
      </c>
      <c r="AO198" s="468">
        <f t="shared" si="167"/>
        <v>0</v>
      </c>
      <c r="AP198" s="147">
        <v>74</v>
      </c>
      <c r="AQ198" s="147">
        <v>74</v>
      </c>
      <c r="AR198" s="147">
        <v>74</v>
      </c>
      <c r="AS198" s="469"/>
      <c r="AT198" s="467">
        <f t="shared" ref="AT198:AY198" si="168">SUM(AT199+AT200+AT201+AT202+AT203+AT204+AT205+AT206+AT207+AT208+AT209+AT212+AT213)</f>
        <v>204</v>
      </c>
      <c r="AU198" s="468">
        <f t="shared" si="168"/>
        <v>204</v>
      </c>
      <c r="AV198" s="468">
        <f t="shared" si="168"/>
        <v>43</v>
      </c>
      <c r="AW198" s="468">
        <f t="shared" si="168"/>
        <v>106</v>
      </c>
      <c r="AX198" s="128">
        <v>124</v>
      </c>
      <c r="AY198" s="468">
        <f t="shared" si="168"/>
        <v>20</v>
      </c>
      <c r="AZ198" s="147">
        <v>90</v>
      </c>
      <c r="BA198" s="147">
        <v>90</v>
      </c>
      <c r="BB198" s="147">
        <v>90</v>
      </c>
      <c r="BC198" s="469"/>
      <c r="BD198" s="467">
        <f t="shared" ref="BD198:BI198" si="169">SUM(BD199+BD200+BD201+BD202+BD203+BD204+BD205+BD206+BD207+BD208+BD209+BD212+BD213)</f>
        <v>158</v>
      </c>
      <c r="BE198" s="468">
        <f t="shared" si="169"/>
        <v>180</v>
      </c>
      <c r="BF198" s="468">
        <f t="shared" si="169"/>
        <v>32</v>
      </c>
      <c r="BG198" s="468">
        <f t="shared" si="169"/>
        <v>124</v>
      </c>
      <c r="BH198" s="468">
        <f t="shared" si="169"/>
        <v>150</v>
      </c>
      <c r="BI198" s="468">
        <f t="shared" si="169"/>
        <v>20</v>
      </c>
      <c r="BJ198" s="147">
        <v>114</v>
      </c>
      <c r="BK198" s="147">
        <v>114</v>
      </c>
      <c r="BL198" s="147">
        <v>114</v>
      </c>
      <c r="BM198" s="469"/>
      <c r="BN198" s="467">
        <f t="shared" ref="BN198:BQ198" si="170">SUM(BN199+BN200+BN201+BN202+BN203+BN204+BN205+BN206+BN207+BN208+BN209+BN212+BN213)</f>
        <v>268</v>
      </c>
      <c r="BO198" s="468">
        <f t="shared" si="170"/>
        <v>268</v>
      </c>
      <c r="BP198" s="468">
        <f t="shared" si="170"/>
        <v>6</v>
      </c>
      <c r="BQ198" s="468">
        <f t="shared" si="170"/>
        <v>114</v>
      </c>
      <c r="BR198" s="147">
        <v>112</v>
      </c>
      <c r="BS198" s="147">
        <v>0</v>
      </c>
      <c r="BT198" s="147">
        <v>92</v>
      </c>
      <c r="BU198" s="147">
        <v>92</v>
      </c>
      <c r="BV198" s="147">
        <v>92</v>
      </c>
      <c r="BW198" s="470"/>
      <c r="BX198" s="467">
        <f t="shared" ref="BX198:CC198" si="171">SUM(BX199+BX200+BX201+BX202+BX203+BX204+BX205+BX206+BX207+BX208+BX209+BX212+BX213)</f>
        <v>404</v>
      </c>
      <c r="BY198" s="468">
        <f t="shared" si="171"/>
        <v>404</v>
      </c>
      <c r="BZ198" s="468">
        <f t="shared" si="171"/>
        <v>18</v>
      </c>
      <c r="CA198" s="468">
        <f t="shared" si="171"/>
        <v>309</v>
      </c>
      <c r="CB198" s="468">
        <f t="shared" si="171"/>
        <v>254</v>
      </c>
      <c r="CC198" s="468">
        <f t="shared" si="171"/>
        <v>40</v>
      </c>
      <c r="CD198" s="147">
        <v>199</v>
      </c>
      <c r="CE198" s="147">
        <v>209</v>
      </c>
      <c r="CF198" s="147">
        <v>209</v>
      </c>
      <c r="CG198" s="471"/>
      <c r="CH198" s="478">
        <f t="shared" si="112"/>
        <v>2370</v>
      </c>
      <c r="CI198" s="479">
        <f t="shared" si="113"/>
        <v>2396</v>
      </c>
      <c r="CJ198" s="479">
        <f t="shared" si="114"/>
        <v>132</v>
      </c>
      <c r="CK198" s="479">
        <f t="shared" si="115"/>
        <v>1256</v>
      </c>
      <c r="CL198" s="479">
        <f t="shared" si="116"/>
        <v>1323</v>
      </c>
      <c r="CM198" s="479">
        <f t="shared" si="117"/>
        <v>90</v>
      </c>
      <c r="CN198" s="479">
        <f t="shared" si="118"/>
        <v>1082</v>
      </c>
      <c r="CO198" s="479">
        <f t="shared" si="119"/>
        <v>1092</v>
      </c>
      <c r="CP198" s="479">
        <f t="shared" si="120"/>
        <v>1092</v>
      </c>
      <c r="CR198" s="253">
        <f t="shared" si="129"/>
        <v>-164</v>
      </c>
      <c r="CS198" s="254">
        <f t="shared" si="130"/>
        <v>-1304</v>
      </c>
    </row>
    <row r="199" spans="1:97" ht="15" customHeight="1" x14ac:dyDescent="0.25">
      <c r="A199" s="9"/>
      <c r="B199" s="480">
        <v>37</v>
      </c>
      <c r="C199" s="481" t="s">
        <v>609</v>
      </c>
      <c r="D199" s="481" t="s">
        <v>170</v>
      </c>
      <c r="E199" s="482" t="s">
        <v>586</v>
      </c>
      <c r="F199" s="483">
        <v>71</v>
      </c>
      <c r="G199" s="484">
        <v>71</v>
      </c>
      <c r="H199" s="484">
        <v>0</v>
      </c>
      <c r="I199" s="484">
        <v>15</v>
      </c>
      <c r="J199" s="484">
        <v>24</v>
      </c>
      <c r="K199" s="484">
        <v>0</v>
      </c>
      <c r="L199" s="485">
        <v>20</v>
      </c>
      <c r="M199" s="485">
        <v>20</v>
      </c>
      <c r="N199" s="485">
        <v>20</v>
      </c>
      <c r="O199" s="486"/>
      <c r="P199" s="487">
        <v>92</v>
      </c>
      <c r="Q199" s="484">
        <v>92</v>
      </c>
      <c r="R199" s="484">
        <v>0</v>
      </c>
      <c r="S199" s="484">
        <v>55</v>
      </c>
      <c r="T199" s="484">
        <v>30</v>
      </c>
      <c r="U199" s="484">
        <v>0</v>
      </c>
      <c r="V199" s="233">
        <v>30</v>
      </c>
      <c r="W199" s="234">
        <v>30</v>
      </c>
      <c r="X199" s="235">
        <v>30</v>
      </c>
      <c r="Y199" s="489"/>
      <c r="Z199" s="487">
        <v>35</v>
      </c>
      <c r="AA199" s="484">
        <v>35</v>
      </c>
      <c r="AB199" s="484">
        <v>0</v>
      </c>
      <c r="AC199" s="484">
        <v>20</v>
      </c>
      <c r="AD199" s="484">
        <v>21</v>
      </c>
      <c r="AE199" s="484">
        <v>0</v>
      </c>
      <c r="AF199" s="177">
        <v>25</v>
      </c>
      <c r="AG199" s="177">
        <v>25</v>
      </c>
      <c r="AH199" s="177">
        <v>25</v>
      </c>
      <c r="AI199" s="489"/>
      <c r="AJ199" s="487">
        <v>42</v>
      </c>
      <c r="AK199" s="484">
        <v>42</v>
      </c>
      <c r="AL199" s="484">
        <v>0</v>
      </c>
      <c r="AM199" s="484">
        <v>8</v>
      </c>
      <c r="AN199" s="484">
        <v>0</v>
      </c>
      <c r="AO199" s="484">
        <v>0</v>
      </c>
      <c r="AP199" s="146">
        <v>0</v>
      </c>
      <c r="AQ199" s="146">
        <v>0</v>
      </c>
      <c r="AR199" s="146">
        <v>0</v>
      </c>
      <c r="AS199" s="489"/>
      <c r="AT199" s="487">
        <v>33</v>
      </c>
      <c r="AU199" s="484">
        <v>33</v>
      </c>
      <c r="AV199" s="484">
        <v>0</v>
      </c>
      <c r="AW199" s="484">
        <v>0</v>
      </c>
      <c r="AX199" s="127"/>
      <c r="AY199" s="488"/>
      <c r="AZ199" s="146"/>
      <c r="BA199" s="146"/>
      <c r="BB199" s="146"/>
      <c r="BC199" s="489"/>
      <c r="BD199" s="487">
        <v>31</v>
      </c>
      <c r="BE199" s="484">
        <v>31</v>
      </c>
      <c r="BF199" s="484">
        <v>0</v>
      </c>
      <c r="BG199" s="484">
        <v>31</v>
      </c>
      <c r="BH199" s="484">
        <v>22</v>
      </c>
      <c r="BI199" s="484">
        <v>0</v>
      </c>
      <c r="BJ199" s="146">
        <v>16</v>
      </c>
      <c r="BK199" s="146">
        <v>16</v>
      </c>
      <c r="BL199" s="146">
        <v>16</v>
      </c>
      <c r="BM199" s="489"/>
      <c r="BN199" s="487">
        <v>53</v>
      </c>
      <c r="BO199" s="484">
        <v>53</v>
      </c>
      <c r="BP199" s="484">
        <v>0</v>
      </c>
      <c r="BQ199" s="484">
        <v>0</v>
      </c>
      <c r="BR199" s="146">
        <v>0</v>
      </c>
      <c r="BS199" s="146">
        <v>0</v>
      </c>
      <c r="BT199" s="146">
        <v>0</v>
      </c>
      <c r="BU199" s="146"/>
      <c r="BV199" s="146"/>
      <c r="BW199" s="490"/>
      <c r="BX199" s="487">
        <v>74</v>
      </c>
      <c r="BY199" s="484">
        <v>74</v>
      </c>
      <c r="BZ199" s="484">
        <v>0</v>
      </c>
      <c r="CA199" s="484">
        <v>72</v>
      </c>
      <c r="CB199" s="484">
        <v>30</v>
      </c>
      <c r="CC199" s="484">
        <v>0</v>
      </c>
      <c r="CD199" s="146">
        <v>26</v>
      </c>
      <c r="CE199" s="146">
        <v>26</v>
      </c>
      <c r="CF199" s="146">
        <v>26</v>
      </c>
      <c r="CG199" s="491"/>
      <c r="CH199" s="492">
        <f t="shared" si="112"/>
        <v>431</v>
      </c>
      <c r="CI199" s="493">
        <f t="shared" si="113"/>
        <v>431</v>
      </c>
      <c r="CJ199" s="493">
        <f t="shared" si="114"/>
        <v>0</v>
      </c>
      <c r="CK199" s="493">
        <f t="shared" si="115"/>
        <v>201</v>
      </c>
      <c r="CL199" s="493">
        <f t="shared" si="116"/>
        <v>127</v>
      </c>
      <c r="CM199" s="493">
        <f t="shared" si="117"/>
        <v>0</v>
      </c>
      <c r="CN199" s="493">
        <f t="shared" si="118"/>
        <v>117</v>
      </c>
      <c r="CO199" s="493">
        <f t="shared" si="119"/>
        <v>117</v>
      </c>
      <c r="CP199" s="493">
        <f t="shared" si="120"/>
        <v>117</v>
      </c>
      <c r="CQ199"/>
      <c r="CR199" s="255">
        <f t="shared" si="129"/>
        <v>-84</v>
      </c>
      <c r="CS199" s="256">
        <f t="shared" si="130"/>
        <v>-314</v>
      </c>
    </row>
    <row r="200" spans="1:97" ht="15" customHeight="1" x14ac:dyDescent="0.25">
      <c r="A200" s="9"/>
      <c r="B200" s="480">
        <v>37</v>
      </c>
      <c r="C200" s="481" t="s">
        <v>609</v>
      </c>
      <c r="D200" s="481" t="s">
        <v>171</v>
      </c>
      <c r="E200" s="482" t="s">
        <v>587</v>
      </c>
      <c r="F200" s="483">
        <v>27</v>
      </c>
      <c r="G200" s="484">
        <v>27</v>
      </c>
      <c r="H200" s="484">
        <v>6</v>
      </c>
      <c r="I200" s="484">
        <v>12</v>
      </c>
      <c r="J200" s="484">
        <v>0</v>
      </c>
      <c r="K200" s="484">
        <v>0</v>
      </c>
      <c r="L200" s="485">
        <v>0</v>
      </c>
      <c r="M200" s="485">
        <v>0</v>
      </c>
      <c r="N200" s="485">
        <v>0</v>
      </c>
      <c r="O200" s="486"/>
      <c r="P200" s="487">
        <v>4</v>
      </c>
      <c r="Q200" s="484">
        <v>8</v>
      </c>
      <c r="R200" s="484">
        <v>5</v>
      </c>
      <c r="S200" s="484">
        <v>0</v>
      </c>
      <c r="T200" s="488"/>
      <c r="U200" s="488"/>
      <c r="V200" s="233"/>
      <c r="W200" s="234"/>
      <c r="X200" s="235"/>
      <c r="Y200" s="489"/>
      <c r="Z200" s="487">
        <v>27</v>
      </c>
      <c r="AA200" s="484">
        <v>27</v>
      </c>
      <c r="AB200" s="484">
        <v>6</v>
      </c>
      <c r="AC200" s="484">
        <v>20</v>
      </c>
      <c r="AD200" s="484">
        <v>20</v>
      </c>
      <c r="AE200" s="484">
        <v>10</v>
      </c>
      <c r="AF200" s="146">
        <v>20</v>
      </c>
      <c r="AG200" s="146">
        <v>20</v>
      </c>
      <c r="AH200" s="146">
        <v>20</v>
      </c>
      <c r="AI200" s="489"/>
      <c r="AJ200" s="487">
        <v>40</v>
      </c>
      <c r="AK200" s="484">
        <v>40</v>
      </c>
      <c r="AL200" s="484">
        <v>0</v>
      </c>
      <c r="AM200" s="484">
        <v>0</v>
      </c>
      <c r="AN200" s="484">
        <v>0</v>
      </c>
      <c r="AO200" s="484">
        <v>0</v>
      </c>
      <c r="AP200" s="146">
        <v>0</v>
      </c>
      <c r="AQ200" s="146">
        <v>0</v>
      </c>
      <c r="AR200" s="146">
        <v>0</v>
      </c>
      <c r="AS200" s="489"/>
      <c r="AT200" s="487">
        <v>21</v>
      </c>
      <c r="AU200" s="484">
        <v>21</v>
      </c>
      <c r="AV200" s="484">
        <v>10</v>
      </c>
      <c r="AW200" s="484">
        <v>10</v>
      </c>
      <c r="AX200" s="127">
        <v>10</v>
      </c>
      <c r="AY200" s="484">
        <v>4</v>
      </c>
      <c r="AZ200" s="146">
        <v>6</v>
      </c>
      <c r="BA200" s="146">
        <v>6</v>
      </c>
      <c r="BB200" s="146">
        <v>6</v>
      </c>
      <c r="BC200" s="489"/>
      <c r="BD200" s="487">
        <v>3</v>
      </c>
      <c r="BE200" s="484">
        <v>6</v>
      </c>
      <c r="BF200" s="484">
        <v>6</v>
      </c>
      <c r="BG200" s="484">
        <v>0</v>
      </c>
      <c r="BH200" s="484">
        <v>0</v>
      </c>
      <c r="BI200" s="484">
        <v>0</v>
      </c>
      <c r="BJ200" s="146">
        <v>0</v>
      </c>
      <c r="BK200" s="146">
        <v>0</v>
      </c>
      <c r="BL200" s="146">
        <v>0</v>
      </c>
      <c r="BM200" s="489"/>
      <c r="BN200" s="487">
        <v>4</v>
      </c>
      <c r="BO200" s="484">
        <v>4</v>
      </c>
      <c r="BP200" s="484">
        <v>0</v>
      </c>
      <c r="BQ200" s="484">
        <v>0</v>
      </c>
      <c r="BR200" s="146">
        <v>0</v>
      </c>
      <c r="BS200" s="146">
        <v>0</v>
      </c>
      <c r="BT200" s="146">
        <v>0</v>
      </c>
      <c r="BU200" s="146"/>
      <c r="BV200" s="146"/>
      <c r="BW200" s="490"/>
      <c r="BX200" s="487">
        <v>20</v>
      </c>
      <c r="BY200" s="484">
        <v>20</v>
      </c>
      <c r="BZ200" s="484">
        <v>0</v>
      </c>
      <c r="CA200" s="484">
        <v>20</v>
      </c>
      <c r="CB200" s="484">
        <v>22</v>
      </c>
      <c r="CC200" s="484">
        <v>10</v>
      </c>
      <c r="CD200" s="177">
        <v>10</v>
      </c>
      <c r="CE200" s="177">
        <v>10</v>
      </c>
      <c r="CF200" s="177">
        <v>10</v>
      </c>
      <c r="CG200" s="491"/>
      <c r="CH200" s="492">
        <f t="shared" si="112"/>
        <v>146</v>
      </c>
      <c r="CI200" s="493">
        <f t="shared" si="113"/>
        <v>153</v>
      </c>
      <c r="CJ200" s="493">
        <f t="shared" si="114"/>
        <v>33</v>
      </c>
      <c r="CK200" s="493">
        <f t="shared" si="115"/>
        <v>62</v>
      </c>
      <c r="CL200" s="493">
        <f t="shared" si="116"/>
        <v>52</v>
      </c>
      <c r="CM200" s="493">
        <f t="shared" si="117"/>
        <v>24</v>
      </c>
      <c r="CN200" s="493">
        <f t="shared" si="118"/>
        <v>36</v>
      </c>
      <c r="CO200" s="493">
        <f t="shared" si="119"/>
        <v>36</v>
      </c>
      <c r="CP200" s="493">
        <f t="shared" si="120"/>
        <v>36</v>
      </c>
      <c r="CQ200"/>
      <c r="CR200" s="255">
        <f t="shared" si="129"/>
        <v>-26</v>
      </c>
      <c r="CS200" s="256">
        <f t="shared" si="130"/>
        <v>-117</v>
      </c>
    </row>
    <row r="201" spans="1:97" ht="15" customHeight="1" x14ac:dyDescent="0.25">
      <c r="A201" s="9"/>
      <c r="B201" s="480">
        <v>37</v>
      </c>
      <c r="C201" s="481" t="s">
        <v>609</v>
      </c>
      <c r="D201" s="481" t="s">
        <v>172</v>
      </c>
      <c r="E201" s="482" t="s">
        <v>588</v>
      </c>
      <c r="F201" s="483">
        <v>10</v>
      </c>
      <c r="G201" s="484">
        <v>10</v>
      </c>
      <c r="H201" s="484">
        <v>6</v>
      </c>
      <c r="I201" s="484">
        <v>10</v>
      </c>
      <c r="J201" s="484">
        <v>10</v>
      </c>
      <c r="K201" s="484">
        <v>0</v>
      </c>
      <c r="L201" s="485">
        <v>8</v>
      </c>
      <c r="M201" s="485">
        <v>8</v>
      </c>
      <c r="N201" s="485">
        <v>10</v>
      </c>
      <c r="O201" s="486"/>
      <c r="P201" s="487">
        <v>18</v>
      </c>
      <c r="Q201" s="484">
        <v>18</v>
      </c>
      <c r="R201" s="484">
        <v>0</v>
      </c>
      <c r="S201" s="484">
        <v>0</v>
      </c>
      <c r="T201" s="488"/>
      <c r="U201" s="488"/>
      <c r="V201" s="233"/>
      <c r="W201" s="234"/>
      <c r="X201" s="235"/>
      <c r="Y201" s="489"/>
      <c r="Z201" s="487">
        <v>41</v>
      </c>
      <c r="AA201" s="484">
        <v>41</v>
      </c>
      <c r="AB201" s="484">
        <v>2</v>
      </c>
      <c r="AC201" s="484">
        <v>30</v>
      </c>
      <c r="AD201" s="484">
        <v>30</v>
      </c>
      <c r="AE201" s="484">
        <v>0</v>
      </c>
      <c r="AF201" s="146">
        <v>30</v>
      </c>
      <c r="AG201" s="146">
        <v>30</v>
      </c>
      <c r="AH201" s="146">
        <v>30</v>
      </c>
      <c r="AI201" s="489"/>
      <c r="AJ201" s="487">
        <v>51</v>
      </c>
      <c r="AK201" s="484">
        <v>51</v>
      </c>
      <c r="AL201" s="484">
        <v>0</v>
      </c>
      <c r="AM201" s="484">
        <v>20</v>
      </c>
      <c r="AN201" s="484">
        <v>32</v>
      </c>
      <c r="AO201" s="484">
        <v>0</v>
      </c>
      <c r="AP201" s="146">
        <v>24</v>
      </c>
      <c r="AQ201" s="146">
        <v>24</v>
      </c>
      <c r="AR201" s="146">
        <v>24</v>
      </c>
      <c r="AS201" s="489"/>
      <c r="AT201" s="487">
        <v>28</v>
      </c>
      <c r="AU201" s="484">
        <v>28</v>
      </c>
      <c r="AV201" s="484">
        <v>0</v>
      </c>
      <c r="AW201" s="484">
        <v>28</v>
      </c>
      <c r="AX201" s="127">
        <v>10</v>
      </c>
      <c r="AY201" s="484">
        <v>0</v>
      </c>
      <c r="AZ201" s="146">
        <v>8</v>
      </c>
      <c r="BA201" s="146">
        <v>8</v>
      </c>
      <c r="BB201" s="146">
        <v>8</v>
      </c>
      <c r="BC201" s="489"/>
      <c r="BD201" s="487">
        <v>3</v>
      </c>
      <c r="BE201" s="484">
        <v>3</v>
      </c>
      <c r="BF201" s="484">
        <v>0</v>
      </c>
      <c r="BG201" s="484">
        <v>0</v>
      </c>
      <c r="BH201" s="484">
        <v>0</v>
      </c>
      <c r="BI201" s="484">
        <v>0</v>
      </c>
      <c r="BJ201" s="146">
        <v>0</v>
      </c>
      <c r="BK201" s="146">
        <v>0</v>
      </c>
      <c r="BL201" s="146">
        <v>0</v>
      </c>
      <c r="BM201" s="489"/>
      <c r="BN201" s="487">
        <v>33</v>
      </c>
      <c r="BO201" s="484">
        <v>33</v>
      </c>
      <c r="BP201" s="484">
        <v>6</v>
      </c>
      <c r="BQ201" s="484">
        <v>44</v>
      </c>
      <c r="BR201" s="146">
        <v>32</v>
      </c>
      <c r="BS201" s="146">
        <v>0</v>
      </c>
      <c r="BT201" s="146">
        <v>21</v>
      </c>
      <c r="BU201" s="146">
        <v>21</v>
      </c>
      <c r="BV201" s="146">
        <v>21</v>
      </c>
      <c r="BW201" s="490"/>
      <c r="BX201" s="487">
        <v>40</v>
      </c>
      <c r="BY201" s="484">
        <v>40</v>
      </c>
      <c r="BZ201" s="484">
        <v>10</v>
      </c>
      <c r="CA201" s="484">
        <v>20</v>
      </c>
      <c r="CB201" s="484">
        <v>33</v>
      </c>
      <c r="CC201" s="484">
        <v>18</v>
      </c>
      <c r="CD201" s="146">
        <v>25</v>
      </c>
      <c r="CE201" s="146">
        <v>25</v>
      </c>
      <c r="CF201" s="146">
        <v>25</v>
      </c>
      <c r="CG201" s="491"/>
      <c r="CH201" s="492">
        <f t="shared" si="112"/>
        <v>224</v>
      </c>
      <c r="CI201" s="493">
        <f t="shared" si="113"/>
        <v>224</v>
      </c>
      <c r="CJ201" s="493">
        <f t="shared" si="114"/>
        <v>24</v>
      </c>
      <c r="CK201" s="493">
        <f t="shared" si="115"/>
        <v>152</v>
      </c>
      <c r="CL201" s="493">
        <f t="shared" si="116"/>
        <v>147</v>
      </c>
      <c r="CM201" s="493">
        <f t="shared" si="117"/>
        <v>18</v>
      </c>
      <c r="CN201" s="493">
        <f t="shared" si="118"/>
        <v>116</v>
      </c>
      <c r="CO201" s="493">
        <f t="shared" si="119"/>
        <v>116</v>
      </c>
      <c r="CP201" s="493">
        <f t="shared" si="120"/>
        <v>118</v>
      </c>
      <c r="CQ201"/>
      <c r="CR201" s="255">
        <f t="shared" si="129"/>
        <v>-34</v>
      </c>
      <c r="CS201" s="256">
        <f t="shared" si="130"/>
        <v>-106</v>
      </c>
    </row>
    <row r="202" spans="1:97" ht="15" customHeight="1" x14ac:dyDescent="0.25">
      <c r="A202" s="9"/>
      <c r="B202" s="480">
        <v>37</v>
      </c>
      <c r="C202" s="481" t="s">
        <v>609</v>
      </c>
      <c r="D202" s="481" t="s">
        <v>173</v>
      </c>
      <c r="E202" s="482" t="s">
        <v>589</v>
      </c>
      <c r="F202" s="483">
        <v>117</v>
      </c>
      <c r="G202" s="484">
        <v>117</v>
      </c>
      <c r="H202" s="484">
        <v>2</v>
      </c>
      <c r="I202" s="484">
        <v>45</v>
      </c>
      <c r="J202" s="484">
        <v>50</v>
      </c>
      <c r="K202" s="484">
        <v>0</v>
      </c>
      <c r="L202" s="485">
        <v>45</v>
      </c>
      <c r="M202" s="485">
        <v>45</v>
      </c>
      <c r="N202" s="485">
        <v>45</v>
      </c>
      <c r="O202" s="486"/>
      <c r="P202" s="487">
        <v>80</v>
      </c>
      <c r="Q202" s="484">
        <v>80</v>
      </c>
      <c r="R202" s="484">
        <v>0</v>
      </c>
      <c r="S202" s="484">
        <v>55</v>
      </c>
      <c r="T202" s="484">
        <v>30</v>
      </c>
      <c r="U202" s="484">
        <v>0</v>
      </c>
      <c r="V202" s="233">
        <v>30</v>
      </c>
      <c r="W202" s="234">
        <v>30</v>
      </c>
      <c r="X202" s="235">
        <v>30</v>
      </c>
      <c r="Y202" s="489"/>
      <c r="Z202" s="487">
        <v>68</v>
      </c>
      <c r="AA202" s="484">
        <v>68</v>
      </c>
      <c r="AB202" s="484">
        <v>0</v>
      </c>
      <c r="AC202" s="484">
        <v>28</v>
      </c>
      <c r="AD202" s="484">
        <v>29</v>
      </c>
      <c r="AE202" s="484">
        <v>0</v>
      </c>
      <c r="AF202" s="146">
        <v>26</v>
      </c>
      <c r="AG202" s="146">
        <v>26</v>
      </c>
      <c r="AH202" s="146">
        <v>26</v>
      </c>
      <c r="AI202" s="489"/>
      <c r="AJ202" s="487">
        <v>71</v>
      </c>
      <c r="AK202" s="484">
        <v>71</v>
      </c>
      <c r="AL202" s="484">
        <v>0</v>
      </c>
      <c r="AM202" s="484">
        <v>20</v>
      </c>
      <c r="AN202" s="484">
        <v>29</v>
      </c>
      <c r="AO202" s="484">
        <v>0</v>
      </c>
      <c r="AP202" s="146">
        <v>25</v>
      </c>
      <c r="AQ202" s="146">
        <v>25</v>
      </c>
      <c r="AR202" s="146">
        <v>25</v>
      </c>
      <c r="AS202" s="489"/>
      <c r="AT202" s="487">
        <v>40</v>
      </c>
      <c r="AU202" s="484">
        <v>40</v>
      </c>
      <c r="AV202" s="484">
        <v>10</v>
      </c>
      <c r="AW202" s="484">
        <v>17</v>
      </c>
      <c r="AX202" s="127">
        <v>20</v>
      </c>
      <c r="AY202" s="484">
        <v>0</v>
      </c>
      <c r="AZ202" s="146">
        <v>19</v>
      </c>
      <c r="BA202" s="146">
        <v>19</v>
      </c>
      <c r="BB202" s="146">
        <v>19</v>
      </c>
      <c r="BC202" s="489"/>
      <c r="BD202" s="487">
        <v>41</v>
      </c>
      <c r="BE202" s="484">
        <v>41</v>
      </c>
      <c r="BF202" s="484">
        <v>0</v>
      </c>
      <c r="BG202" s="484">
        <v>41</v>
      </c>
      <c r="BH202" s="484">
        <v>41</v>
      </c>
      <c r="BI202" s="484">
        <v>0</v>
      </c>
      <c r="BJ202" s="146">
        <v>44</v>
      </c>
      <c r="BK202" s="146">
        <v>44</v>
      </c>
      <c r="BL202" s="146">
        <v>44</v>
      </c>
      <c r="BM202" s="489"/>
      <c r="BN202" s="487">
        <v>44</v>
      </c>
      <c r="BO202" s="484">
        <v>44</v>
      </c>
      <c r="BP202" s="484">
        <v>0</v>
      </c>
      <c r="BQ202" s="484">
        <v>0</v>
      </c>
      <c r="BR202" s="146">
        <v>0</v>
      </c>
      <c r="BS202" s="146">
        <v>0</v>
      </c>
      <c r="BT202" s="146">
        <v>0</v>
      </c>
      <c r="BU202" s="146">
        <v>0</v>
      </c>
      <c r="BV202" s="146">
        <v>0</v>
      </c>
      <c r="BW202" s="490"/>
      <c r="BX202" s="487">
        <v>105</v>
      </c>
      <c r="BY202" s="484">
        <v>105</v>
      </c>
      <c r="BZ202" s="484">
        <v>0</v>
      </c>
      <c r="CA202" s="484">
        <v>60</v>
      </c>
      <c r="CB202" s="484">
        <v>54</v>
      </c>
      <c r="CC202" s="484">
        <v>0</v>
      </c>
      <c r="CD202" s="146">
        <v>41</v>
      </c>
      <c r="CE202" s="146">
        <v>42</v>
      </c>
      <c r="CF202" s="146">
        <v>42</v>
      </c>
      <c r="CG202" s="491"/>
      <c r="CH202" s="492">
        <f t="shared" ref="CH202:CH265" si="172">SUM(F202+P202+Z202+AJ202+AT202+BD202+BN202+BX202)</f>
        <v>566</v>
      </c>
      <c r="CI202" s="493">
        <f t="shared" ref="CI202:CI265" si="173">SUM(G202+Q202+AA202+AK202+AU202+BE202+BO202+BY202)</f>
        <v>566</v>
      </c>
      <c r="CJ202" s="493">
        <f t="shared" ref="CJ202:CJ265" si="174">SUM(H202+R202+AB202+AL202+AV202+BF202+BP202+BZ202)</f>
        <v>12</v>
      </c>
      <c r="CK202" s="493">
        <f t="shared" ref="CK202:CK265" si="175">SUM(I202+S202+AC202+AM202+AW202+BG202+BQ202+CA202)</f>
        <v>266</v>
      </c>
      <c r="CL202" s="493">
        <f t="shared" ref="CL202:CL265" si="176">SUM(J202+T202+AD202+AN202+AX202+BH202+BR202+CB202)</f>
        <v>253</v>
      </c>
      <c r="CM202" s="493">
        <f t="shared" ref="CM202:CM265" si="177">SUM(K202+U202+AE202+AO202+AY202+BI202+BS202+CC202)</f>
        <v>0</v>
      </c>
      <c r="CN202" s="493">
        <f t="shared" ref="CN202:CN265" si="178">SUM(L202+V202+AF202+AP202+AZ202+BJ202+BT202+CD202)</f>
        <v>230</v>
      </c>
      <c r="CO202" s="493">
        <f t="shared" ref="CO202:CO265" si="179">SUM(M202+W202+AG202+AQ202+BA202+BK202+BU202+CE202)</f>
        <v>231</v>
      </c>
      <c r="CP202" s="493">
        <f t="shared" ref="CP202:CP265" si="180">SUM(N202+X202+AH202+AR202+BB202+BL202+BV202+CF202)</f>
        <v>231</v>
      </c>
      <c r="CQ202"/>
      <c r="CR202" s="255">
        <f t="shared" si="129"/>
        <v>-35</v>
      </c>
      <c r="CS202" s="256">
        <f t="shared" si="130"/>
        <v>-335</v>
      </c>
    </row>
    <row r="203" spans="1:97" ht="15" customHeight="1" x14ac:dyDescent="0.25">
      <c r="A203" s="9"/>
      <c r="B203" s="480">
        <v>37</v>
      </c>
      <c r="C203" s="481" t="s">
        <v>609</v>
      </c>
      <c r="D203" s="481" t="s">
        <v>174</v>
      </c>
      <c r="E203" s="482" t="s">
        <v>590</v>
      </c>
      <c r="F203" s="483">
        <v>6</v>
      </c>
      <c r="G203" s="484">
        <v>6</v>
      </c>
      <c r="H203" s="484">
        <v>0</v>
      </c>
      <c r="I203" s="484">
        <v>0</v>
      </c>
      <c r="J203" s="484">
        <v>0</v>
      </c>
      <c r="K203" s="484">
        <v>0</v>
      </c>
      <c r="L203" s="485" t="s">
        <v>929</v>
      </c>
      <c r="M203" s="485" t="s">
        <v>929</v>
      </c>
      <c r="N203" s="485" t="s">
        <v>929</v>
      </c>
      <c r="O203" s="486"/>
      <c r="P203" s="487">
        <v>17</v>
      </c>
      <c r="Q203" s="484">
        <v>17</v>
      </c>
      <c r="R203" s="484">
        <v>0</v>
      </c>
      <c r="S203" s="484">
        <v>0</v>
      </c>
      <c r="T203" s="488"/>
      <c r="U203" s="488"/>
      <c r="V203" s="233"/>
      <c r="W203" s="234"/>
      <c r="X203" s="235"/>
      <c r="Y203" s="489"/>
      <c r="Z203" s="487">
        <v>19</v>
      </c>
      <c r="AA203" s="484">
        <v>19</v>
      </c>
      <c r="AB203" s="484">
        <v>6</v>
      </c>
      <c r="AC203" s="484">
        <v>6</v>
      </c>
      <c r="AD203" s="484">
        <v>0</v>
      </c>
      <c r="AE203" s="484">
        <v>0</v>
      </c>
      <c r="AF203" s="146">
        <v>0</v>
      </c>
      <c r="AG203" s="146">
        <v>0</v>
      </c>
      <c r="AH203" s="146">
        <v>0</v>
      </c>
      <c r="AI203" s="489"/>
      <c r="AJ203" s="487">
        <v>49</v>
      </c>
      <c r="AK203" s="484">
        <v>49</v>
      </c>
      <c r="AL203" s="484">
        <v>0</v>
      </c>
      <c r="AM203" s="484">
        <v>0</v>
      </c>
      <c r="AN203" s="484">
        <v>0</v>
      </c>
      <c r="AO203" s="484">
        <v>0</v>
      </c>
      <c r="AP203" s="146">
        <v>0</v>
      </c>
      <c r="AQ203" s="146">
        <v>0</v>
      </c>
      <c r="AR203" s="146">
        <v>0</v>
      </c>
      <c r="AS203" s="489"/>
      <c r="AT203" s="487">
        <v>21</v>
      </c>
      <c r="AU203" s="484">
        <v>21</v>
      </c>
      <c r="AV203" s="484">
        <v>13</v>
      </c>
      <c r="AW203" s="484">
        <v>13</v>
      </c>
      <c r="AX203" s="127">
        <v>10</v>
      </c>
      <c r="AY203" s="484">
        <v>4</v>
      </c>
      <c r="AZ203" s="146">
        <v>6</v>
      </c>
      <c r="BA203" s="146">
        <v>6</v>
      </c>
      <c r="BB203" s="146">
        <v>6</v>
      </c>
      <c r="BC203" s="489"/>
      <c r="BD203" s="487">
        <v>4</v>
      </c>
      <c r="BE203" s="484">
        <v>6</v>
      </c>
      <c r="BF203" s="484">
        <v>6</v>
      </c>
      <c r="BG203" s="484">
        <v>0</v>
      </c>
      <c r="BH203" s="484">
        <v>0</v>
      </c>
      <c r="BI203" s="484">
        <v>0</v>
      </c>
      <c r="BJ203" s="146">
        <v>0</v>
      </c>
      <c r="BK203" s="146">
        <v>0</v>
      </c>
      <c r="BL203" s="146">
        <v>0</v>
      </c>
      <c r="BM203" s="489"/>
      <c r="BN203" s="487">
        <v>26</v>
      </c>
      <c r="BO203" s="484">
        <v>26</v>
      </c>
      <c r="BP203" s="484">
        <v>0</v>
      </c>
      <c r="BQ203" s="484">
        <v>0</v>
      </c>
      <c r="BR203" s="146">
        <v>0</v>
      </c>
      <c r="BS203" s="146">
        <v>0</v>
      </c>
      <c r="BT203" s="146">
        <v>0</v>
      </c>
      <c r="BU203" s="146"/>
      <c r="BV203" s="146"/>
      <c r="BW203" s="490"/>
      <c r="BX203" s="487">
        <v>32</v>
      </c>
      <c r="BY203" s="484">
        <v>32</v>
      </c>
      <c r="BZ203" s="484">
        <v>8</v>
      </c>
      <c r="CA203" s="484">
        <v>28</v>
      </c>
      <c r="CB203" s="484">
        <v>12</v>
      </c>
      <c r="CC203" s="484">
        <v>12</v>
      </c>
      <c r="CD203" s="146">
        <v>8</v>
      </c>
      <c r="CE203" s="146">
        <v>8</v>
      </c>
      <c r="CF203" s="146">
        <v>8</v>
      </c>
      <c r="CG203" s="491"/>
      <c r="CH203" s="492">
        <f t="shared" si="172"/>
        <v>174</v>
      </c>
      <c r="CI203" s="493">
        <f t="shared" si="173"/>
        <v>176</v>
      </c>
      <c r="CJ203" s="493">
        <f t="shared" si="174"/>
        <v>33</v>
      </c>
      <c r="CK203" s="493">
        <f t="shared" si="175"/>
        <v>47</v>
      </c>
      <c r="CL203" s="493">
        <f t="shared" si="176"/>
        <v>22</v>
      </c>
      <c r="CM203" s="493">
        <f t="shared" si="177"/>
        <v>16</v>
      </c>
      <c r="CN203" s="493">
        <f t="shared" si="178"/>
        <v>14</v>
      </c>
      <c r="CO203" s="493">
        <f t="shared" si="179"/>
        <v>14</v>
      </c>
      <c r="CP203" s="493">
        <f t="shared" si="180"/>
        <v>14</v>
      </c>
      <c r="CQ203"/>
      <c r="CR203" s="255">
        <f t="shared" ref="CR203:CR266" si="181">CP203-CK203</f>
        <v>-33</v>
      </c>
      <c r="CS203" s="256">
        <f t="shared" ref="CS203:CS266" si="182">CP203-CI203</f>
        <v>-162</v>
      </c>
    </row>
    <row r="204" spans="1:97" ht="15" customHeight="1" x14ac:dyDescent="0.25">
      <c r="A204" s="9"/>
      <c r="B204" s="480">
        <v>37</v>
      </c>
      <c r="C204" s="481" t="s">
        <v>609</v>
      </c>
      <c r="D204" s="481" t="s">
        <v>175</v>
      </c>
      <c r="E204" s="482" t="s">
        <v>591</v>
      </c>
      <c r="F204" s="483">
        <v>9</v>
      </c>
      <c r="G204" s="484">
        <v>9</v>
      </c>
      <c r="H204" s="484">
        <v>0</v>
      </c>
      <c r="I204" s="484">
        <v>0</v>
      </c>
      <c r="J204" s="484">
        <v>0</v>
      </c>
      <c r="K204" s="484">
        <v>0</v>
      </c>
      <c r="L204" s="485" t="s">
        <v>929</v>
      </c>
      <c r="M204" s="485" t="s">
        <v>929</v>
      </c>
      <c r="N204" s="485" t="s">
        <v>929</v>
      </c>
      <c r="O204" s="486"/>
      <c r="P204" s="487">
        <v>4</v>
      </c>
      <c r="Q204" s="484">
        <v>4</v>
      </c>
      <c r="R204" s="484">
        <v>0</v>
      </c>
      <c r="S204" s="484">
        <v>0</v>
      </c>
      <c r="T204" s="488"/>
      <c r="U204" s="488"/>
      <c r="V204" s="233"/>
      <c r="W204" s="234"/>
      <c r="X204" s="235"/>
      <c r="Y204" s="489"/>
      <c r="Z204" s="487">
        <v>4</v>
      </c>
      <c r="AA204" s="484">
        <v>4</v>
      </c>
      <c r="AB204" s="484">
        <v>0</v>
      </c>
      <c r="AC204" s="484">
        <v>0</v>
      </c>
      <c r="AD204" s="488"/>
      <c r="AE204" s="488"/>
      <c r="AF204" s="146"/>
      <c r="AG204" s="146"/>
      <c r="AH204" s="146"/>
      <c r="AI204" s="489"/>
      <c r="AJ204" s="487">
        <v>20</v>
      </c>
      <c r="AK204" s="484">
        <v>20</v>
      </c>
      <c r="AL204" s="484">
        <v>0</v>
      </c>
      <c r="AM204" s="484">
        <v>0</v>
      </c>
      <c r="AN204" s="484">
        <v>0</v>
      </c>
      <c r="AO204" s="484">
        <v>0</v>
      </c>
      <c r="AP204" s="146">
        <v>0</v>
      </c>
      <c r="AQ204" s="146">
        <v>0</v>
      </c>
      <c r="AR204" s="146">
        <v>0</v>
      </c>
      <c r="AS204" s="489"/>
      <c r="AT204" s="487">
        <v>13</v>
      </c>
      <c r="AU204" s="484">
        <v>13</v>
      </c>
      <c r="AV204" s="484">
        <v>10</v>
      </c>
      <c r="AW204" s="484">
        <v>10</v>
      </c>
      <c r="AX204" s="127">
        <v>8</v>
      </c>
      <c r="AY204" s="484">
        <v>8</v>
      </c>
      <c r="AZ204" s="146">
        <v>6</v>
      </c>
      <c r="BA204" s="146">
        <v>6</v>
      </c>
      <c r="BB204" s="146">
        <v>6</v>
      </c>
      <c r="BC204" s="489"/>
      <c r="BD204" s="487">
        <v>37</v>
      </c>
      <c r="BE204" s="484">
        <v>37</v>
      </c>
      <c r="BF204" s="484">
        <v>0</v>
      </c>
      <c r="BG204" s="484">
        <v>0</v>
      </c>
      <c r="BH204" s="484">
        <v>0</v>
      </c>
      <c r="BI204" s="484">
        <v>0</v>
      </c>
      <c r="BJ204" s="146">
        <v>0</v>
      </c>
      <c r="BK204" s="146">
        <v>0</v>
      </c>
      <c r="BL204" s="146">
        <v>0</v>
      </c>
      <c r="BM204" s="489"/>
      <c r="BN204" s="487">
        <v>3</v>
      </c>
      <c r="BO204" s="484">
        <v>3</v>
      </c>
      <c r="BP204" s="484">
        <v>0</v>
      </c>
      <c r="BQ204" s="484">
        <v>0</v>
      </c>
      <c r="BR204" s="146">
        <v>0</v>
      </c>
      <c r="BS204" s="146">
        <v>0</v>
      </c>
      <c r="BT204" s="146">
        <v>0</v>
      </c>
      <c r="BU204" s="146"/>
      <c r="BV204" s="146"/>
      <c r="BW204" s="490"/>
      <c r="BX204" s="487">
        <v>3</v>
      </c>
      <c r="BY204" s="484">
        <v>3</v>
      </c>
      <c r="BZ204" s="484">
        <v>0</v>
      </c>
      <c r="CA204" s="484">
        <v>8</v>
      </c>
      <c r="CB204" s="484">
        <v>0</v>
      </c>
      <c r="CC204" s="484">
        <v>0</v>
      </c>
      <c r="CD204" s="146">
        <v>0</v>
      </c>
      <c r="CE204" s="146">
        <v>0</v>
      </c>
      <c r="CF204" s="146">
        <v>0</v>
      </c>
      <c r="CG204" s="491"/>
      <c r="CH204" s="492">
        <f t="shared" si="172"/>
        <v>93</v>
      </c>
      <c r="CI204" s="493">
        <f t="shared" si="173"/>
        <v>93</v>
      </c>
      <c r="CJ204" s="493">
        <f t="shared" si="174"/>
        <v>10</v>
      </c>
      <c r="CK204" s="493">
        <f t="shared" si="175"/>
        <v>18</v>
      </c>
      <c r="CL204" s="493">
        <f t="shared" si="176"/>
        <v>8</v>
      </c>
      <c r="CM204" s="493">
        <f t="shared" si="177"/>
        <v>8</v>
      </c>
      <c r="CN204" s="493">
        <f t="shared" si="178"/>
        <v>6</v>
      </c>
      <c r="CO204" s="493">
        <f t="shared" si="179"/>
        <v>6</v>
      </c>
      <c r="CP204" s="493">
        <f t="shared" si="180"/>
        <v>6</v>
      </c>
      <c r="CQ204"/>
      <c r="CR204" s="255">
        <f t="shared" si="181"/>
        <v>-12</v>
      </c>
      <c r="CS204" s="256">
        <f t="shared" si="182"/>
        <v>-87</v>
      </c>
    </row>
    <row r="205" spans="1:97" ht="15" customHeight="1" x14ac:dyDescent="0.25">
      <c r="A205" s="9"/>
      <c r="B205" s="480">
        <v>37</v>
      </c>
      <c r="C205" s="481" t="s">
        <v>609</v>
      </c>
      <c r="D205" s="481" t="s">
        <v>176</v>
      </c>
      <c r="E205" s="482" t="s">
        <v>592</v>
      </c>
      <c r="F205" s="483">
        <v>144</v>
      </c>
      <c r="G205" s="484">
        <v>144</v>
      </c>
      <c r="H205" s="484">
        <v>0</v>
      </c>
      <c r="I205" s="484">
        <v>30</v>
      </c>
      <c r="J205" s="484">
        <v>41</v>
      </c>
      <c r="K205" s="484">
        <v>0</v>
      </c>
      <c r="L205" s="485">
        <v>38</v>
      </c>
      <c r="M205" s="485">
        <v>38</v>
      </c>
      <c r="N205" s="485">
        <v>36</v>
      </c>
      <c r="O205" s="486"/>
      <c r="P205" s="487">
        <v>123</v>
      </c>
      <c r="Q205" s="484">
        <v>123</v>
      </c>
      <c r="R205" s="484">
        <v>0</v>
      </c>
      <c r="S205" s="484">
        <v>40</v>
      </c>
      <c r="T205" s="484">
        <v>47</v>
      </c>
      <c r="U205" s="484">
        <v>0</v>
      </c>
      <c r="V205" s="233">
        <v>42</v>
      </c>
      <c r="W205" s="234">
        <v>42</v>
      </c>
      <c r="X205" s="235">
        <v>42</v>
      </c>
      <c r="Y205" s="489"/>
      <c r="Z205" s="487">
        <v>25</v>
      </c>
      <c r="AA205" s="484">
        <v>25</v>
      </c>
      <c r="AB205" s="484">
        <v>0</v>
      </c>
      <c r="AC205" s="484">
        <v>10</v>
      </c>
      <c r="AD205" s="484">
        <v>10</v>
      </c>
      <c r="AE205" s="484">
        <v>0</v>
      </c>
      <c r="AF205" s="146">
        <v>10</v>
      </c>
      <c r="AG205" s="146">
        <v>10</v>
      </c>
      <c r="AH205" s="146">
        <v>10</v>
      </c>
      <c r="AI205" s="489"/>
      <c r="AJ205" s="487">
        <v>57</v>
      </c>
      <c r="AK205" s="484">
        <v>57</v>
      </c>
      <c r="AL205" s="484">
        <v>0</v>
      </c>
      <c r="AM205" s="484">
        <v>8</v>
      </c>
      <c r="AN205" s="484">
        <v>8</v>
      </c>
      <c r="AO205" s="484">
        <v>0</v>
      </c>
      <c r="AP205" s="146">
        <v>5</v>
      </c>
      <c r="AQ205" s="146">
        <v>5</v>
      </c>
      <c r="AR205" s="146">
        <v>5</v>
      </c>
      <c r="AS205" s="489"/>
      <c r="AT205" s="487">
        <v>17</v>
      </c>
      <c r="AU205" s="484">
        <v>17</v>
      </c>
      <c r="AV205" s="484">
        <v>0</v>
      </c>
      <c r="AW205" s="484">
        <v>0</v>
      </c>
      <c r="AX205" s="127">
        <v>22</v>
      </c>
      <c r="AY205" s="484">
        <v>0</v>
      </c>
      <c r="AZ205" s="146">
        <v>18</v>
      </c>
      <c r="BA205" s="146">
        <v>18</v>
      </c>
      <c r="BB205" s="146">
        <v>18</v>
      </c>
      <c r="BC205" s="489"/>
      <c r="BD205" s="487">
        <v>32</v>
      </c>
      <c r="BE205" s="484">
        <v>32</v>
      </c>
      <c r="BF205" s="484">
        <v>0</v>
      </c>
      <c r="BG205" s="484">
        <v>32</v>
      </c>
      <c r="BH205" s="484">
        <v>37</v>
      </c>
      <c r="BI205" s="484">
        <v>0</v>
      </c>
      <c r="BJ205" s="146">
        <v>20</v>
      </c>
      <c r="BK205" s="146">
        <v>20</v>
      </c>
      <c r="BL205" s="146">
        <v>20</v>
      </c>
      <c r="BM205" s="489"/>
      <c r="BN205" s="487">
        <v>93</v>
      </c>
      <c r="BO205" s="484">
        <v>93</v>
      </c>
      <c r="BP205" s="484">
        <v>0</v>
      </c>
      <c r="BQ205" s="484">
        <v>60</v>
      </c>
      <c r="BR205" s="146">
        <v>70</v>
      </c>
      <c r="BS205" s="146">
        <v>0</v>
      </c>
      <c r="BT205" s="146">
        <v>63</v>
      </c>
      <c r="BU205" s="146">
        <v>63</v>
      </c>
      <c r="BV205" s="146">
        <v>63</v>
      </c>
      <c r="BW205" s="490"/>
      <c r="BX205" s="487">
        <v>81</v>
      </c>
      <c r="BY205" s="484">
        <v>81</v>
      </c>
      <c r="BZ205" s="484">
        <v>0</v>
      </c>
      <c r="CA205" s="484">
        <v>71</v>
      </c>
      <c r="CB205" s="484">
        <v>42</v>
      </c>
      <c r="CC205" s="484">
        <v>0</v>
      </c>
      <c r="CD205" s="146">
        <v>43</v>
      </c>
      <c r="CE205" s="146">
        <v>52</v>
      </c>
      <c r="CF205" s="146">
        <v>52</v>
      </c>
      <c r="CG205" s="491"/>
      <c r="CH205" s="492">
        <f t="shared" si="172"/>
        <v>572</v>
      </c>
      <c r="CI205" s="493">
        <f t="shared" si="173"/>
        <v>572</v>
      </c>
      <c r="CJ205" s="493">
        <f t="shared" si="174"/>
        <v>0</v>
      </c>
      <c r="CK205" s="493">
        <f t="shared" si="175"/>
        <v>251</v>
      </c>
      <c r="CL205" s="493">
        <f t="shared" si="176"/>
        <v>277</v>
      </c>
      <c r="CM205" s="493">
        <f t="shared" si="177"/>
        <v>0</v>
      </c>
      <c r="CN205" s="493">
        <f t="shared" si="178"/>
        <v>239</v>
      </c>
      <c r="CO205" s="493">
        <f t="shared" si="179"/>
        <v>248</v>
      </c>
      <c r="CP205" s="493">
        <f t="shared" si="180"/>
        <v>246</v>
      </c>
      <c r="CQ205"/>
      <c r="CR205" s="255">
        <f t="shared" si="181"/>
        <v>-5</v>
      </c>
      <c r="CS205" s="256">
        <f t="shared" si="182"/>
        <v>-326</v>
      </c>
    </row>
    <row r="206" spans="1:97" ht="15" customHeight="1" x14ac:dyDescent="0.25">
      <c r="A206" s="9"/>
      <c r="B206" s="480">
        <v>37</v>
      </c>
      <c r="C206" s="481" t="s">
        <v>609</v>
      </c>
      <c r="D206" s="481" t="s">
        <v>177</v>
      </c>
      <c r="E206" s="482" t="s">
        <v>593</v>
      </c>
      <c r="F206" s="483">
        <v>0</v>
      </c>
      <c r="G206" s="484">
        <v>0</v>
      </c>
      <c r="H206" s="484">
        <v>0</v>
      </c>
      <c r="I206" s="484">
        <v>4</v>
      </c>
      <c r="J206" s="484">
        <v>4</v>
      </c>
      <c r="K206" s="484">
        <v>0</v>
      </c>
      <c r="L206" s="485">
        <v>4</v>
      </c>
      <c r="M206" s="485">
        <v>4</v>
      </c>
      <c r="N206" s="485">
        <v>4</v>
      </c>
      <c r="O206" s="486"/>
      <c r="P206" s="487">
        <v>0</v>
      </c>
      <c r="Q206" s="484">
        <v>0</v>
      </c>
      <c r="R206" s="484">
        <v>0</v>
      </c>
      <c r="S206" s="484">
        <v>0</v>
      </c>
      <c r="T206" s="488"/>
      <c r="U206" s="488"/>
      <c r="V206" s="233"/>
      <c r="W206" s="234"/>
      <c r="X206" s="235"/>
      <c r="Y206" s="489"/>
      <c r="Z206" s="487">
        <v>0</v>
      </c>
      <c r="AA206" s="484">
        <v>0</v>
      </c>
      <c r="AB206" s="484">
        <v>0</v>
      </c>
      <c r="AC206" s="484">
        <v>0</v>
      </c>
      <c r="AD206" s="488"/>
      <c r="AE206" s="488"/>
      <c r="AF206" s="146"/>
      <c r="AG206" s="146"/>
      <c r="AH206" s="146"/>
      <c r="AI206" s="489"/>
      <c r="AJ206" s="487">
        <v>0</v>
      </c>
      <c r="AK206" s="484">
        <v>0</v>
      </c>
      <c r="AL206" s="484">
        <v>0</v>
      </c>
      <c r="AM206" s="484">
        <v>0</v>
      </c>
      <c r="AN206" s="484">
        <v>0</v>
      </c>
      <c r="AO206" s="484">
        <v>0</v>
      </c>
      <c r="AP206" s="146">
        <v>0</v>
      </c>
      <c r="AQ206" s="146">
        <v>0</v>
      </c>
      <c r="AR206" s="146">
        <v>0</v>
      </c>
      <c r="AS206" s="489"/>
      <c r="AT206" s="487">
        <v>0</v>
      </c>
      <c r="AU206" s="484">
        <v>0</v>
      </c>
      <c r="AV206" s="484">
        <v>0</v>
      </c>
      <c r="AW206" s="484">
        <v>0</v>
      </c>
      <c r="AX206" s="127"/>
      <c r="AY206" s="488"/>
      <c r="AZ206" s="146"/>
      <c r="BA206" s="146"/>
      <c r="BB206" s="146"/>
      <c r="BC206" s="489"/>
      <c r="BD206" s="487">
        <v>0</v>
      </c>
      <c r="BE206" s="484">
        <v>0</v>
      </c>
      <c r="BF206" s="484">
        <v>0</v>
      </c>
      <c r="BG206" s="484">
        <v>0</v>
      </c>
      <c r="BH206" s="484">
        <v>0</v>
      </c>
      <c r="BI206" s="484">
        <v>0</v>
      </c>
      <c r="BJ206" s="146">
        <v>0</v>
      </c>
      <c r="BK206" s="146">
        <v>0</v>
      </c>
      <c r="BL206" s="146">
        <v>0</v>
      </c>
      <c r="BM206" s="489"/>
      <c r="BN206" s="487">
        <v>0</v>
      </c>
      <c r="BO206" s="484">
        <v>0</v>
      </c>
      <c r="BP206" s="484">
        <v>0</v>
      </c>
      <c r="BQ206" s="484">
        <v>0</v>
      </c>
      <c r="BR206" s="146">
        <v>0</v>
      </c>
      <c r="BS206" s="146">
        <v>0</v>
      </c>
      <c r="BT206" s="146">
        <v>0</v>
      </c>
      <c r="BU206" s="146"/>
      <c r="BV206" s="146"/>
      <c r="BW206" s="490"/>
      <c r="BX206" s="487">
        <v>0</v>
      </c>
      <c r="BY206" s="484">
        <v>0</v>
      </c>
      <c r="BZ206" s="484">
        <v>0</v>
      </c>
      <c r="CA206" s="484">
        <v>0</v>
      </c>
      <c r="CB206" s="484">
        <v>0</v>
      </c>
      <c r="CC206" s="484">
        <v>0</v>
      </c>
      <c r="CD206" s="146">
        <v>0</v>
      </c>
      <c r="CE206" s="146">
        <v>0</v>
      </c>
      <c r="CF206" s="146">
        <v>0</v>
      </c>
      <c r="CG206" s="491"/>
      <c r="CH206" s="492">
        <f t="shared" si="172"/>
        <v>0</v>
      </c>
      <c r="CI206" s="493">
        <f t="shared" si="173"/>
        <v>0</v>
      </c>
      <c r="CJ206" s="493">
        <f t="shared" si="174"/>
        <v>0</v>
      </c>
      <c r="CK206" s="493">
        <f t="shared" si="175"/>
        <v>4</v>
      </c>
      <c r="CL206" s="493">
        <f t="shared" si="176"/>
        <v>4</v>
      </c>
      <c r="CM206" s="493">
        <f t="shared" si="177"/>
        <v>0</v>
      </c>
      <c r="CN206" s="493">
        <f t="shared" si="178"/>
        <v>4</v>
      </c>
      <c r="CO206" s="493">
        <f t="shared" si="179"/>
        <v>4</v>
      </c>
      <c r="CP206" s="493">
        <f t="shared" si="180"/>
        <v>4</v>
      </c>
      <c r="CQ206"/>
      <c r="CR206" s="255">
        <f t="shared" si="181"/>
        <v>0</v>
      </c>
      <c r="CS206" s="256">
        <f t="shared" si="182"/>
        <v>4</v>
      </c>
    </row>
    <row r="207" spans="1:97" ht="15" customHeight="1" x14ac:dyDescent="0.25">
      <c r="A207" s="9"/>
      <c r="B207" s="480">
        <v>37</v>
      </c>
      <c r="C207" s="481" t="s">
        <v>609</v>
      </c>
      <c r="D207" s="481" t="s">
        <v>178</v>
      </c>
      <c r="E207" s="482" t="s">
        <v>594</v>
      </c>
      <c r="F207" s="483">
        <v>1</v>
      </c>
      <c r="G207" s="484">
        <v>1</v>
      </c>
      <c r="H207" s="484">
        <v>0</v>
      </c>
      <c r="I207" s="484">
        <v>0</v>
      </c>
      <c r="J207" s="484">
        <v>8</v>
      </c>
      <c r="K207" s="484">
        <v>0</v>
      </c>
      <c r="L207" s="233">
        <v>8</v>
      </c>
      <c r="M207" s="233">
        <v>8</v>
      </c>
      <c r="N207" s="233">
        <v>8</v>
      </c>
      <c r="O207" s="486"/>
      <c r="P207" s="487">
        <v>0</v>
      </c>
      <c r="Q207" s="484">
        <v>0</v>
      </c>
      <c r="R207" s="484">
        <v>0</v>
      </c>
      <c r="S207" s="484">
        <v>30</v>
      </c>
      <c r="T207" s="484">
        <v>30</v>
      </c>
      <c r="U207" s="484">
        <v>0</v>
      </c>
      <c r="V207" s="233">
        <v>25</v>
      </c>
      <c r="W207" s="234">
        <v>25</v>
      </c>
      <c r="X207" s="235">
        <v>25</v>
      </c>
      <c r="Y207" s="489"/>
      <c r="Z207" s="487">
        <v>30</v>
      </c>
      <c r="AA207" s="484">
        <v>30</v>
      </c>
      <c r="AB207" s="484">
        <v>0</v>
      </c>
      <c r="AC207" s="484">
        <v>25</v>
      </c>
      <c r="AD207" s="484">
        <v>42</v>
      </c>
      <c r="AE207" s="484">
        <v>0</v>
      </c>
      <c r="AF207" s="146">
        <v>20</v>
      </c>
      <c r="AG207" s="146">
        <v>20</v>
      </c>
      <c r="AH207" s="146">
        <v>20</v>
      </c>
      <c r="AI207" s="489"/>
      <c r="AJ207" s="487">
        <v>4</v>
      </c>
      <c r="AK207" s="484">
        <v>4</v>
      </c>
      <c r="AL207" s="484">
        <v>0</v>
      </c>
      <c r="AM207" s="484">
        <v>0</v>
      </c>
      <c r="AN207" s="484">
        <v>0</v>
      </c>
      <c r="AO207" s="484">
        <v>0</v>
      </c>
      <c r="AP207" s="146">
        <v>0</v>
      </c>
      <c r="AQ207" s="146">
        <v>0</v>
      </c>
      <c r="AR207" s="146">
        <v>0</v>
      </c>
      <c r="AS207" s="489"/>
      <c r="AT207" s="487">
        <v>24</v>
      </c>
      <c r="AU207" s="484">
        <v>24</v>
      </c>
      <c r="AV207" s="484">
        <v>0</v>
      </c>
      <c r="AW207" s="484">
        <v>20</v>
      </c>
      <c r="AX207" s="127">
        <v>24</v>
      </c>
      <c r="AY207" s="484">
        <v>0</v>
      </c>
      <c r="AZ207" s="146">
        <v>19</v>
      </c>
      <c r="BA207" s="146">
        <v>19</v>
      </c>
      <c r="BB207" s="146">
        <v>19</v>
      </c>
      <c r="BC207" s="489"/>
      <c r="BD207" s="487">
        <v>0</v>
      </c>
      <c r="BE207" s="484">
        <v>0</v>
      </c>
      <c r="BF207" s="484">
        <v>0</v>
      </c>
      <c r="BG207" s="484">
        <v>0</v>
      </c>
      <c r="BH207" s="484">
        <v>0</v>
      </c>
      <c r="BI207" s="484">
        <v>0</v>
      </c>
      <c r="BJ207" s="146">
        <v>0</v>
      </c>
      <c r="BK207" s="146">
        <v>0</v>
      </c>
      <c r="BL207" s="146">
        <v>0</v>
      </c>
      <c r="BM207" s="489"/>
      <c r="BN207" s="487">
        <v>2</v>
      </c>
      <c r="BO207" s="484">
        <v>2</v>
      </c>
      <c r="BP207" s="484">
        <v>0</v>
      </c>
      <c r="BQ207" s="484">
        <v>0</v>
      </c>
      <c r="BR207" s="146">
        <v>0</v>
      </c>
      <c r="BS207" s="146">
        <v>0</v>
      </c>
      <c r="BT207" s="146">
        <v>0</v>
      </c>
      <c r="BU207" s="146"/>
      <c r="BV207" s="146"/>
      <c r="BW207" s="490"/>
      <c r="BX207" s="487">
        <v>49</v>
      </c>
      <c r="BY207" s="484">
        <v>49</v>
      </c>
      <c r="BZ207" s="484">
        <v>0</v>
      </c>
      <c r="CA207" s="484">
        <v>30</v>
      </c>
      <c r="CB207" s="484">
        <v>43</v>
      </c>
      <c r="CC207" s="484">
        <v>0</v>
      </c>
      <c r="CD207" s="146">
        <v>34</v>
      </c>
      <c r="CE207" s="146">
        <v>34</v>
      </c>
      <c r="CF207" s="146">
        <v>34</v>
      </c>
      <c r="CG207" s="491"/>
      <c r="CH207" s="492">
        <f t="shared" si="172"/>
        <v>110</v>
      </c>
      <c r="CI207" s="493">
        <f t="shared" si="173"/>
        <v>110</v>
      </c>
      <c r="CJ207" s="493">
        <f t="shared" si="174"/>
        <v>0</v>
      </c>
      <c r="CK207" s="493">
        <f t="shared" si="175"/>
        <v>105</v>
      </c>
      <c r="CL207" s="493">
        <f t="shared" si="176"/>
        <v>147</v>
      </c>
      <c r="CM207" s="493">
        <f t="shared" si="177"/>
        <v>0</v>
      </c>
      <c r="CN207" s="493">
        <f t="shared" si="178"/>
        <v>106</v>
      </c>
      <c r="CO207" s="493">
        <f t="shared" si="179"/>
        <v>106</v>
      </c>
      <c r="CP207" s="493">
        <f t="shared" si="180"/>
        <v>106</v>
      </c>
      <c r="CQ207"/>
      <c r="CR207" s="255">
        <f t="shared" si="181"/>
        <v>1</v>
      </c>
      <c r="CS207" s="256">
        <f t="shared" si="182"/>
        <v>-4</v>
      </c>
    </row>
    <row r="208" spans="1:97" ht="15" customHeight="1" x14ac:dyDescent="0.25">
      <c r="A208" s="9"/>
      <c r="B208" s="480">
        <v>37</v>
      </c>
      <c r="C208" s="481" t="s">
        <v>609</v>
      </c>
      <c r="D208" s="481" t="s">
        <v>179</v>
      </c>
      <c r="E208" s="482" t="s">
        <v>595</v>
      </c>
      <c r="F208" s="483">
        <v>0</v>
      </c>
      <c r="G208" s="484">
        <v>0</v>
      </c>
      <c r="H208" s="484">
        <v>0</v>
      </c>
      <c r="I208" s="484">
        <v>0</v>
      </c>
      <c r="J208" s="484">
        <v>0</v>
      </c>
      <c r="K208" s="484">
        <v>0</v>
      </c>
      <c r="L208" s="485" t="s">
        <v>929</v>
      </c>
      <c r="M208" s="485" t="s">
        <v>929</v>
      </c>
      <c r="N208" s="485" t="s">
        <v>929</v>
      </c>
      <c r="O208" s="486"/>
      <c r="P208" s="487">
        <v>0</v>
      </c>
      <c r="Q208" s="484">
        <v>0</v>
      </c>
      <c r="R208" s="484">
        <v>0</v>
      </c>
      <c r="S208" s="484">
        <v>0</v>
      </c>
      <c r="T208" s="488"/>
      <c r="U208" s="488"/>
      <c r="V208" s="239"/>
      <c r="W208" s="243"/>
      <c r="X208" s="244"/>
      <c r="Y208" s="489"/>
      <c r="Z208" s="487">
        <v>0</v>
      </c>
      <c r="AA208" s="484">
        <v>0</v>
      </c>
      <c r="AB208" s="484">
        <v>0</v>
      </c>
      <c r="AC208" s="484">
        <v>0</v>
      </c>
      <c r="AD208" s="488"/>
      <c r="AE208" s="488"/>
      <c r="AF208" s="146"/>
      <c r="AG208" s="146"/>
      <c r="AH208" s="146"/>
      <c r="AI208" s="489"/>
      <c r="AJ208" s="487">
        <v>0</v>
      </c>
      <c r="AK208" s="484">
        <v>0</v>
      </c>
      <c r="AL208" s="484">
        <v>0</v>
      </c>
      <c r="AM208" s="484">
        <v>0</v>
      </c>
      <c r="AN208" s="484">
        <v>0</v>
      </c>
      <c r="AO208" s="484">
        <v>0</v>
      </c>
      <c r="AP208" s="146">
        <v>0</v>
      </c>
      <c r="AQ208" s="146">
        <v>0</v>
      </c>
      <c r="AR208" s="146">
        <v>0</v>
      </c>
      <c r="AS208" s="489"/>
      <c r="AT208" s="487">
        <v>4</v>
      </c>
      <c r="AU208" s="484">
        <v>4</v>
      </c>
      <c r="AV208" s="484">
        <v>0</v>
      </c>
      <c r="AW208" s="484">
        <v>8</v>
      </c>
      <c r="AX208" s="127">
        <v>10</v>
      </c>
      <c r="AY208" s="484">
        <v>4</v>
      </c>
      <c r="AZ208" s="146">
        <v>8</v>
      </c>
      <c r="BA208" s="146">
        <v>8</v>
      </c>
      <c r="BB208" s="146">
        <v>8</v>
      </c>
      <c r="BC208" s="489"/>
      <c r="BD208" s="487">
        <v>0</v>
      </c>
      <c r="BE208" s="484">
        <v>0</v>
      </c>
      <c r="BF208" s="484">
        <v>0</v>
      </c>
      <c r="BG208" s="484">
        <v>0</v>
      </c>
      <c r="BH208" s="484">
        <v>0</v>
      </c>
      <c r="BI208" s="484">
        <v>0</v>
      </c>
      <c r="BJ208" s="146">
        <v>0</v>
      </c>
      <c r="BK208" s="146">
        <v>0</v>
      </c>
      <c r="BL208" s="146">
        <v>0</v>
      </c>
      <c r="BM208" s="489"/>
      <c r="BN208" s="487">
        <v>0</v>
      </c>
      <c r="BO208" s="484">
        <v>0</v>
      </c>
      <c r="BP208" s="484">
        <v>0</v>
      </c>
      <c r="BQ208" s="484">
        <v>0</v>
      </c>
      <c r="BR208" s="146">
        <v>0</v>
      </c>
      <c r="BS208" s="146">
        <v>0</v>
      </c>
      <c r="BT208" s="146">
        <v>0</v>
      </c>
      <c r="BU208" s="146"/>
      <c r="BV208" s="146"/>
      <c r="BW208" s="490"/>
      <c r="BX208" s="487">
        <v>0</v>
      </c>
      <c r="BY208" s="484">
        <v>0</v>
      </c>
      <c r="BZ208" s="484">
        <v>0</v>
      </c>
      <c r="CA208" s="484">
        <v>0</v>
      </c>
      <c r="CB208" s="484">
        <v>0</v>
      </c>
      <c r="CC208" s="484">
        <v>0</v>
      </c>
      <c r="CD208" s="146">
        <v>0</v>
      </c>
      <c r="CE208" s="146">
        <v>0</v>
      </c>
      <c r="CF208" s="146">
        <v>0</v>
      </c>
      <c r="CG208" s="491"/>
      <c r="CH208" s="492">
        <f t="shared" si="172"/>
        <v>4</v>
      </c>
      <c r="CI208" s="493">
        <f t="shared" si="173"/>
        <v>4</v>
      </c>
      <c r="CJ208" s="493">
        <f t="shared" si="174"/>
        <v>0</v>
      </c>
      <c r="CK208" s="493">
        <f t="shared" si="175"/>
        <v>8</v>
      </c>
      <c r="CL208" s="493">
        <f t="shared" si="176"/>
        <v>10</v>
      </c>
      <c r="CM208" s="493">
        <f t="shared" si="177"/>
        <v>4</v>
      </c>
      <c r="CN208" s="493">
        <f t="shared" si="178"/>
        <v>8</v>
      </c>
      <c r="CO208" s="493">
        <f t="shared" si="179"/>
        <v>8</v>
      </c>
      <c r="CP208" s="493">
        <f t="shared" si="180"/>
        <v>8</v>
      </c>
      <c r="CQ208"/>
      <c r="CR208" s="255">
        <f t="shared" si="181"/>
        <v>0</v>
      </c>
      <c r="CS208" s="256">
        <f t="shared" si="182"/>
        <v>4</v>
      </c>
    </row>
    <row r="209" spans="1:97" ht="15" customHeight="1" x14ac:dyDescent="0.25">
      <c r="A209" s="9"/>
      <c r="B209" s="480">
        <v>37</v>
      </c>
      <c r="C209" s="481" t="s">
        <v>609</v>
      </c>
      <c r="D209" s="481" t="s">
        <v>180</v>
      </c>
      <c r="E209" s="482" t="s">
        <v>858</v>
      </c>
      <c r="F209" s="483">
        <v>0</v>
      </c>
      <c r="G209" s="484">
        <v>0</v>
      </c>
      <c r="H209" s="484">
        <v>0</v>
      </c>
      <c r="I209" s="484">
        <v>8</v>
      </c>
      <c r="J209" s="484">
        <v>18</v>
      </c>
      <c r="K209" s="484">
        <v>0</v>
      </c>
      <c r="L209" s="485">
        <v>16</v>
      </c>
      <c r="M209" s="485">
        <v>16</v>
      </c>
      <c r="N209" s="485">
        <v>16</v>
      </c>
      <c r="O209" s="486"/>
      <c r="P209" s="487">
        <v>0</v>
      </c>
      <c r="Q209" s="484">
        <v>0</v>
      </c>
      <c r="R209" s="484">
        <v>0</v>
      </c>
      <c r="S209" s="484">
        <v>0</v>
      </c>
      <c r="T209" s="484">
        <v>0</v>
      </c>
      <c r="U209" s="484">
        <v>0</v>
      </c>
      <c r="V209" s="233">
        <v>0</v>
      </c>
      <c r="W209" s="234">
        <v>0</v>
      </c>
      <c r="X209" s="235">
        <v>0</v>
      </c>
      <c r="Y209" s="489"/>
      <c r="Z209" s="487">
        <v>11</v>
      </c>
      <c r="AA209" s="484">
        <v>11</v>
      </c>
      <c r="AB209" s="484">
        <v>0</v>
      </c>
      <c r="AC209" s="484">
        <v>40</v>
      </c>
      <c r="AD209" s="484">
        <v>56</v>
      </c>
      <c r="AE209" s="484">
        <v>0</v>
      </c>
      <c r="AF209" s="146">
        <v>52</v>
      </c>
      <c r="AG209" s="146">
        <v>52</v>
      </c>
      <c r="AH209" s="146">
        <v>52</v>
      </c>
      <c r="AI209" s="489"/>
      <c r="AJ209" s="487">
        <v>0</v>
      </c>
      <c r="AK209" s="484">
        <v>0</v>
      </c>
      <c r="AL209" s="484">
        <v>0</v>
      </c>
      <c r="AM209" s="484">
        <v>0</v>
      </c>
      <c r="AN209" s="484">
        <v>0</v>
      </c>
      <c r="AO209" s="484">
        <v>0</v>
      </c>
      <c r="AP209" s="146">
        <v>0</v>
      </c>
      <c r="AQ209" s="146">
        <v>0</v>
      </c>
      <c r="AR209" s="146">
        <v>0</v>
      </c>
      <c r="AS209" s="489"/>
      <c r="AT209" s="487">
        <v>0</v>
      </c>
      <c r="AU209" s="484">
        <v>0</v>
      </c>
      <c r="AV209" s="484">
        <v>0</v>
      </c>
      <c r="AW209" s="484">
        <v>0</v>
      </c>
      <c r="AX209" s="127">
        <v>0</v>
      </c>
      <c r="AY209" s="484">
        <v>0</v>
      </c>
      <c r="AZ209" s="146">
        <v>0</v>
      </c>
      <c r="BA209" s="146">
        <v>0</v>
      </c>
      <c r="BB209" s="146">
        <v>0</v>
      </c>
      <c r="BC209" s="489"/>
      <c r="BD209" s="487">
        <v>0</v>
      </c>
      <c r="BE209" s="484">
        <v>0</v>
      </c>
      <c r="BF209" s="484">
        <v>0</v>
      </c>
      <c r="BG209" s="484">
        <v>0</v>
      </c>
      <c r="BH209" s="484">
        <v>0</v>
      </c>
      <c r="BI209" s="484">
        <v>0</v>
      </c>
      <c r="BJ209" s="146">
        <v>0</v>
      </c>
      <c r="BK209" s="146">
        <v>0</v>
      </c>
      <c r="BL209" s="146">
        <v>0</v>
      </c>
      <c r="BM209" s="489"/>
      <c r="BN209" s="487">
        <v>0</v>
      </c>
      <c r="BO209" s="484">
        <v>0</v>
      </c>
      <c r="BP209" s="484">
        <v>0</v>
      </c>
      <c r="BQ209" s="484">
        <v>0</v>
      </c>
      <c r="BR209" s="146">
        <v>0</v>
      </c>
      <c r="BS209" s="146">
        <v>0</v>
      </c>
      <c r="BT209" s="146">
        <v>0</v>
      </c>
      <c r="BU209" s="146">
        <v>0</v>
      </c>
      <c r="BV209" s="146">
        <v>0</v>
      </c>
      <c r="BW209" s="490"/>
      <c r="BX209" s="487">
        <v>0</v>
      </c>
      <c r="BY209" s="484">
        <v>0</v>
      </c>
      <c r="BZ209" s="484">
        <v>0</v>
      </c>
      <c r="CA209" s="484">
        <v>0</v>
      </c>
      <c r="CB209" s="484">
        <v>18</v>
      </c>
      <c r="CC209" s="484">
        <v>0</v>
      </c>
      <c r="CD209" s="146">
        <v>12</v>
      </c>
      <c r="CE209" s="146">
        <v>12</v>
      </c>
      <c r="CF209" s="146">
        <v>12</v>
      </c>
      <c r="CG209" s="491"/>
      <c r="CH209" s="492">
        <f t="shared" si="172"/>
        <v>11</v>
      </c>
      <c r="CI209" s="493">
        <f t="shared" si="173"/>
        <v>11</v>
      </c>
      <c r="CJ209" s="493">
        <f t="shared" si="174"/>
        <v>0</v>
      </c>
      <c r="CK209" s="493">
        <f t="shared" si="175"/>
        <v>48</v>
      </c>
      <c r="CL209" s="493">
        <f t="shared" si="176"/>
        <v>92</v>
      </c>
      <c r="CM209" s="493">
        <f t="shared" si="177"/>
        <v>0</v>
      </c>
      <c r="CN209" s="493">
        <f t="shared" si="178"/>
        <v>80</v>
      </c>
      <c r="CO209" s="493">
        <f t="shared" si="179"/>
        <v>80</v>
      </c>
      <c r="CP209" s="493">
        <f t="shared" si="180"/>
        <v>80</v>
      </c>
      <c r="CQ209"/>
      <c r="CR209" s="255">
        <f t="shared" si="181"/>
        <v>32</v>
      </c>
      <c r="CS209" s="256">
        <f t="shared" si="182"/>
        <v>69</v>
      </c>
    </row>
    <row r="210" spans="1:97" ht="15" customHeight="1" x14ac:dyDescent="0.25">
      <c r="A210" s="9"/>
      <c r="B210" s="495">
        <v>37</v>
      </c>
      <c r="C210" s="496" t="s">
        <v>609</v>
      </c>
      <c r="D210" s="496" t="s">
        <v>181</v>
      </c>
      <c r="E210" s="497" t="s">
        <v>596</v>
      </c>
      <c r="F210" s="498">
        <v>0</v>
      </c>
      <c r="G210" s="499">
        <v>0</v>
      </c>
      <c r="H210" s="499">
        <v>0</v>
      </c>
      <c r="I210" s="499">
        <v>0</v>
      </c>
      <c r="J210" s="499">
        <v>18</v>
      </c>
      <c r="K210" s="499">
        <v>0</v>
      </c>
      <c r="L210" s="509">
        <v>16</v>
      </c>
      <c r="M210" s="509">
        <v>16</v>
      </c>
      <c r="N210" s="509">
        <v>16</v>
      </c>
      <c r="O210" s="501"/>
      <c r="P210" s="502">
        <v>0</v>
      </c>
      <c r="Q210" s="499">
        <v>0</v>
      </c>
      <c r="R210" s="499">
        <v>0</v>
      </c>
      <c r="S210" s="499">
        <v>0</v>
      </c>
      <c r="T210" s="503"/>
      <c r="U210" s="503"/>
      <c r="V210" s="228"/>
      <c r="W210" s="228"/>
      <c r="X210" s="229"/>
      <c r="Y210" s="504"/>
      <c r="Z210" s="502">
        <v>6</v>
      </c>
      <c r="AA210" s="499">
        <v>6</v>
      </c>
      <c r="AB210" s="499">
        <v>0</v>
      </c>
      <c r="AC210" s="499">
        <v>20</v>
      </c>
      <c r="AD210" s="499">
        <v>28</v>
      </c>
      <c r="AE210" s="499">
        <v>0</v>
      </c>
      <c r="AF210" s="175">
        <v>26</v>
      </c>
      <c r="AG210" s="175">
        <v>26</v>
      </c>
      <c r="AH210" s="175">
        <v>26</v>
      </c>
      <c r="AI210" s="504"/>
      <c r="AJ210" s="502">
        <v>0</v>
      </c>
      <c r="AK210" s="499">
        <v>0</v>
      </c>
      <c r="AL210" s="499">
        <v>0</v>
      </c>
      <c r="AM210" s="499">
        <v>0</v>
      </c>
      <c r="AN210" s="499">
        <v>0</v>
      </c>
      <c r="AO210" s="499">
        <v>0</v>
      </c>
      <c r="AP210" s="175">
        <v>0</v>
      </c>
      <c r="AQ210" s="175">
        <v>0</v>
      </c>
      <c r="AR210" s="175">
        <v>0</v>
      </c>
      <c r="AS210" s="504"/>
      <c r="AT210" s="502">
        <v>0</v>
      </c>
      <c r="AU210" s="499">
        <v>0</v>
      </c>
      <c r="AV210" s="499">
        <v>0</v>
      </c>
      <c r="AW210" s="499">
        <v>0</v>
      </c>
      <c r="AX210" s="129"/>
      <c r="AY210" s="503"/>
      <c r="AZ210" s="175"/>
      <c r="BA210" s="175"/>
      <c r="BB210" s="175"/>
      <c r="BC210" s="504"/>
      <c r="BD210" s="502">
        <v>0</v>
      </c>
      <c r="BE210" s="499">
        <v>0</v>
      </c>
      <c r="BF210" s="499">
        <v>0</v>
      </c>
      <c r="BG210" s="499">
        <v>0</v>
      </c>
      <c r="BH210" s="499">
        <v>0</v>
      </c>
      <c r="BI210" s="499">
        <v>0</v>
      </c>
      <c r="BJ210" s="175">
        <v>0</v>
      </c>
      <c r="BK210" s="175">
        <v>0</v>
      </c>
      <c r="BL210" s="175">
        <v>0</v>
      </c>
      <c r="BM210" s="504"/>
      <c r="BN210" s="502">
        <v>0</v>
      </c>
      <c r="BO210" s="499">
        <v>0</v>
      </c>
      <c r="BP210" s="499">
        <v>0</v>
      </c>
      <c r="BQ210" s="499">
        <v>0</v>
      </c>
      <c r="BR210" s="175">
        <v>0</v>
      </c>
      <c r="BS210" s="175">
        <v>0</v>
      </c>
      <c r="BT210" s="175"/>
      <c r="BU210" s="175"/>
      <c r="BV210" s="175"/>
      <c r="BW210" s="505"/>
      <c r="BX210" s="502">
        <v>0</v>
      </c>
      <c r="BY210" s="499">
        <v>0</v>
      </c>
      <c r="BZ210" s="499">
        <v>0</v>
      </c>
      <c r="CA210" s="499">
        <v>0</v>
      </c>
      <c r="CB210" s="499">
        <v>18</v>
      </c>
      <c r="CC210" s="499">
        <v>0</v>
      </c>
      <c r="CD210" s="175">
        <v>12</v>
      </c>
      <c r="CE210" s="175">
        <v>12</v>
      </c>
      <c r="CF210" s="175">
        <v>12</v>
      </c>
      <c r="CG210" s="506"/>
      <c r="CH210" s="507">
        <f t="shared" si="172"/>
        <v>6</v>
      </c>
      <c r="CI210" s="508">
        <f t="shared" si="173"/>
        <v>6</v>
      </c>
      <c r="CJ210" s="508">
        <f t="shared" si="174"/>
        <v>0</v>
      </c>
      <c r="CK210" s="508">
        <f t="shared" si="175"/>
        <v>20</v>
      </c>
      <c r="CL210" s="508">
        <f t="shared" si="176"/>
        <v>64</v>
      </c>
      <c r="CM210" s="508">
        <f t="shared" si="177"/>
        <v>0</v>
      </c>
      <c r="CN210" s="508">
        <f t="shared" si="178"/>
        <v>54</v>
      </c>
      <c r="CO210" s="508">
        <f t="shared" si="179"/>
        <v>54</v>
      </c>
      <c r="CP210" s="508">
        <f t="shared" si="180"/>
        <v>54</v>
      </c>
      <c r="CQ210" s="249"/>
      <c r="CR210" s="264">
        <f t="shared" si="181"/>
        <v>34</v>
      </c>
      <c r="CS210" s="257">
        <f t="shared" si="182"/>
        <v>48</v>
      </c>
    </row>
    <row r="211" spans="1:97" ht="15" customHeight="1" x14ac:dyDescent="0.25">
      <c r="A211" s="9"/>
      <c r="B211" s="495">
        <v>37</v>
      </c>
      <c r="C211" s="496" t="s">
        <v>609</v>
      </c>
      <c r="D211" s="496" t="s">
        <v>182</v>
      </c>
      <c r="E211" s="497" t="s">
        <v>597</v>
      </c>
      <c r="F211" s="498">
        <v>0</v>
      </c>
      <c r="G211" s="499">
        <v>0</v>
      </c>
      <c r="H211" s="499">
        <v>0</v>
      </c>
      <c r="I211" s="499">
        <v>0</v>
      </c>
      <c r="J211" s="499">
        <v>0</v>
      </c>
      <c r="K211" s="499">
        <v>0</v>
      </c>
      <c r="L211" s="500" t="s">
        <v>929</v>
      </c>
      <c r="M211" s="500" t="s">
        <v>929</v>
      </c>
      <c r="N211" s="500" t="s">
        <v>929</v>
      </c>
      <c r="O211" s="501"/>
      <c r="P211" s="502">
        <v>0</v>
      </c>
      <c r="Q211" s="499">
        <v>0</v>
      </c>
      <c r="R211" s="499">
        <v>0</v>
      </c>
      <c r="S211" s="499">
        <v>0</v>
      </c>
      <c r="T211" s="503"/>
      <c r="U211" s="503"/>
      <c r="V211" s="226"/>
      <c r="W211" s="226"/>
      <c r="X211" s="227"/>
      <c r="Y211" s="504"/>
      <c r="Z211" s="502">
        <v>5</v>
      </c>
      <c r="AA211" s="499">
        <v>5</v>
      </c>
      <c r="AB211" s="499">
        <v>0</v>
      </c>
      <c r="AC211" s="499">
        <v>20</v>
      </c>
      <c r="AD211" s="499">
        <v>28</v>
      </c>
      <c r="AE211" s="499">
        <v>0</v>
      </c>
      <c r="AF211" s="175">
        <v>26</v>
      </c>
      <c r="AG211" s="175">
        <v>26</v>
      </c>
      <c r="AH211" s="175">
        <v>26</v>
      </c>
      <c r="AI211" s="504"/>
      <c r="AJ211" s="502">
        <v>0</v>
      </c>
      <c r="AK211" s="499">
        <v>0</v>
      </c>
      <c r="AL211" s="499">
        <v>0</v>
      </c>
      <c r="AM211" s="499">
        <v>0</v>
      </c>
      <c r="AN211" s="499">
        <v>0</v>
      </c>
      <c r="AO211" s="499">
        <v>0</v>
      </c>
      <c r="AP211" s="175">
        <v>0</v>
      </c>
      <c r="AQ211" s="175">
        <v>0</v>
      </c>
      <c r="AR211" s="175">
        <v>0</v>
      </c>
      <c r="AS211" s="504"/>
      <c r="AT211" s="502">
        <v>0</v>
      </c>
      <c r="AU211" s="499">
        <v>0</v>
      </c>
      <c r="AV211" s="499">
        <v>0</v>
      </c>
      <c r="AW211" s="499">
        <v>0</v>
      </c>
      <c r="AX211" s="129"/>
      <c r="AY211" s="503"/>
      <c r="AZ211" s="175"/>
      <c r="BA211" s="175"/>
      <c r="BB211" s="175"/>
      <c r="BC211" s="504"/>
      <c r="BD211" s="502">
        <v>0</v>
      </c>
      <c r="BE211" s="499">
        <v>0</v>
      </c>
      <c r="BF211" s="499">
        <v>0</v>
      </c>
      <c r="BG211" s="499">
        <v>0</v>
      </c>
      <c r="BH211" s="499">
        <v>0</v>
      </c>
      <c r="BI211" s="499">
        <v>0</v>
      </c>
      <c r="BJ211" s="175">
        <v>0</v>
      </c>
      <c r="BK211" s="175">
        <v>0</v>
      </c>
      <c r="BL211" s="175">
        <v>0</v>
      </c>
      <c r="BM211" s="504"/>
      <c r="BN211" s="502">
        <v>0</v>
      </c>
      <c r="BO211" s="499">
        <v>0</v>
      </c>
      <c r="BP211" s="499">
        <v>0</v>
      </c>
      <c r="BQ211" s="499">
        <v>0</v>
      </c>
      <c r="BR211" s="175">
        <v>0</v>
      </c>
      <c r="BS211" s="175">
        <v>0</v>
      </c>
      <c r="BT211" s="175"/>
      <c r="BU211" s="175"/>
      <c r="BV211" s="175"/>
      <c r="BW211" s="505"/>
      <c r="BX211" s="502">
        <v>0</v>
      </c>
      <c r="BY211" s="499">
        <v>0</v>
      </c>
      <c r="BZ211" s="499">
        <v>0</v>
      </c>
      <c r="CA211" s="499">
        <v>0</v>
      </c>
      <c r="CB211" s="499">
        <v>0</v>
      </c>
      <c r="CC211" s="499">
        <v>0</v>
      </c>
      <c r="CD211" s="175">
        <v>0</v>
      </c>
      <c r="CE211" s="175">
        <v>0</v>
      </c>
      <c r="CF211" s="175">
        <v>0</v>
      </c>
      <c r="CG211" s="506"/>
      <c r="CH211" s="507">
        <f t="shared" si="172"/>
        <v>5</v>
      </c>
      <c r="CI211" s="508">
        <f t="shared" si="173"/>
        <v>5</v>
      </c>
      <c r="CJ211" s="508">
        <f t="shared" si="174"/>
        <v>0</v>
      </c>
      <c r="CK211" s="508">
        <f t="shared" si="175"/>
        <v>20</v>
      </c>
      <c r="CL211" s="508">
        <f t="shared" si="176"/>
        <v>28</v>
      </c>
      <c r="CM211" s="508">
        <f t="shared" si="177"/>
        <v>0</v>
      </c>
      <c r="CN211" s="508">
        <f t="shared" si="178"/>
        <v>26</v>
      </c>
      <c r="CO211" s="508">
        <f t="shared" si="179"/>
        <v>26</v>
      </c>
      <c r="CP211" s="508">
        <f t="shared" si="180"/>
        <v>26</v>
      </c>
      <c r="CQ211" s="249"/>
      <c r="CR211" s="264">
        <f t="shared" si="181"/>
        <v>6</v>
      </c>
      <c r="CS211" s="257">
        <f t="shared" si="182"/>
        <v>21</v>
      </c>
    </row>
    <row r="212" spans="1:97" ht="15" customHeight="1" x14ac:dyDescent="0.25">
      <c r="A212" s="9"/>
      <c r="B212" s="480">
        <v>37</v>
      </c>
      <c r="C212" s="481" t="s">
        <v>609</v>
      </c>
      <c r="D212" s="481" t="s">
        <v>183</v>
      </c>
      <c r="E212" s="482" t="s">
        <v>598</v>
      </c>
      <c r="F212" s="483">
        <v>1</v>
      </c>
      <c r="G212" s="484">
        <v>1</v>
      </c>
      <c r="H212" s="484">
        <v>0</v>
      </c>
      <c r="I212" s="484">
        <v>15</v>
      </c>
      <c r="J212" s="484">
        <v>20</v>
      </c>
      <c r="K212" s="484">
        <v>0</v>
      </c>
      <c r="L212" s="233">
        <v>19</v>
      </c>
      <c r="M212" s="233">
        <v>19</v>
      </c>
      <c r="N212" s="233">
        <v>19</v>
      </c>
      <c r="O212" s="486"/>
      <c r="P212" s="487">
        <v>2</v>
      </c>
      <c r="Q212" s="484">
        <v>2</v>
      </c>
      <c r="R212" s="484">
        <v>0</v>
      </c>
      <c r="S212" s="484">
        <v>17</v>
      </c>
      <c r="T212" s="484">
        <v>24</v>
      </c>
      <c r="U212" s="484">
        <v>0</v>
      </c>
      <c r="V212" s="245">
        <v>17</v>
      </c>
      <c r="W212" s="234">
        <v>17</v>
      </c>
      <c r="X212" s="235">
        <v>17</v>
      </c>
      <c r="Y212" s="489"/>
      <c r="Z212" s="487">
        <v>0</v>
      </c>
      <c r="AA212" s="484">
        <v>0</v>
      </c>
      <c r="AB212" s="484">
        <v>0</v>
      </c>
      <c r="AC212" s="484">
        <v>10</v>
      </c>
      <c r="AD212" s="484">
        <v>20</v>
      </c>
      <c r="AE212" s="484">
        <v>0</v>
      </c>
      <c r="AF212" s="146">
        <v>24</v>
      </c>
      <c r="AG212" s="146">
        <v>24</v>
      </c>
      <c r="AH212" s="146">
        <v>24</v>
      </c>
      <c r="AI212" s="489"/>
      <c r="AJ212" s="487">
        <v>1</v>
      </c>
      <c r="AK212" s="484">
        <v>1</v>
      </c>
      <c r="AL212" s="484">
        <v>0</v>
      </c>
      <c r="AM212" s="484">
        <v>17</v>
      </c>
      <c r="AN212" s="484">
        <v>24</v>
      </c>
      <c r="AO212" s="484">
        <v>0</v>
      </c>
      <c r="AP212" s="146">
        <v>20</v>
      </c>
      <c r="AQ212" s="146">
        <v>20</v>
      </c>
      <c r="AR212" s="146">
        <v>20</v>
      </c>
      <c r="AS212" s="489"/>
      <c r="AT212" s="487">
        <v>0</v>
      </c>
      <c r="AU212" s="484">
        <v>0</v>
      </c>
      <c r="AV212" s="484">
        <v>0</v>
      </c>
      <c r="AW212" s="484">
        <v>0</v>
      </c>
      <c r="AX212" s="127"/>
      <c r="AY212" s="488"/>
      <c r="AZ212" s="146"/>
      <c r="BA212" s="146"/>
      <c r="BB212" s="146"/>
      <c r="BC212" s="489"/>
      <c r="BD212" s="487">
        <v>4</v>
      </c>
      <c r="BE212" s="484">
        <v>4</v>
      </c>
      <c r="BF212" s="484">
        <v>0</v>
      </c>
      <c r="BG212" s="484">
        <v>0</v>
      </c>
      <c r="BH212" s="484">
        <v>30</v>
      </c>
      <c r="BI212" s="484">
        <v>0</v>
      </c>
      <c r="BJ212" s="146">
        <v>24</v>
      </c>
      <c r="BK212" s="146">
        <v>24</v>
      </c>
      <c r="BL212" s="146">
        <v>24</v>
      </c>
      <c r="BM212" s="489"/>
      <c r="BN212" s="487">
        <v>2</v>
      </c>
      <c r="BO212" s="484">
        <v>2</v>
      </c>
      <c r="BP212" s="484">
        <v>0</v>
      </c>
      <c r="BQ212" s="484">
        <v>0</v>
      </c>
      <c r="BR212" s="146">
        <v>0</v>
      </c>
      <c r="BS212" s="146">
        <v>0</v>
      </c>
      <c r="BT212" s="146">
        <v>0</v>
      </c>
      <c r="BU212" s="146"/>
      <c r="BV212" s="146"/>
      <c r="BW212" s="490"/>
      <c r="BX212" s="487">
        <v>0</v>
      </c>
      <c r="BY212" s="484">
        <v>0</v>
      </c>
      <c r="BZ212" s="484">
        <v>0</v>
      </c>
      <c r="CA212" s="484">
        <v>0</v>
      </c>
      <c r="CB212" s="484">
        <v>0</v>
      </c>
      <c r="CC212" s="484">
        <v>0</v>
      </c>
      <c r="CD212" s="146">
        <v>0</v>
      </c>
      <c r="CE212" s="146">
        <v>0</v>
      </c>
      <c r="CF212" s="146">
        <v>0</v>
      </c>
      <c r="CG212" s="491"/>
      <c r="CH212" s="492">
        <f t="shared" si="172"/>
        <v>10</v>
      </c>
      <c r="CI212" s="493">
        <f t="shared" si="173"/>
        <v>10</v>
      </c>
      <c r="CJ212" s="493">
        <f t="shared" si="174"/>
        <v>0</v>
      </c>
      <c r="CK212" s="493">
        <f t="shared" si="175"/>
        <v>59</v>
      </c>
      <c r="CL212" s="493">
        <f t="shared" si="176"/>
        <v>118</v>
      </c>
      <c r="CM212" s="493">
        <f t="shared" si="177"/>
        <v>0</v>
      </c>
      <c r="CN212" s="493">
        <f t="shared" si="178"/>
        <v>104</v>
      </c>
      <c r="CO212" s="493">
        <f t="shared" si="179"/>
        <v>104</v>
      </c>
      <c r="CP212" s="493">
        <f t="shared" si="180"/>
        <v>104</v>
      </c>
      <c r="CQ212"/>
      <c r="CR212" s="255">
        <f t="shared" si="181"/>
        <v>45</v>
      </c>
      <c r="CS212" s="256">
        <f t="shared" si="182"/>
        <v>94</v>
      </c>
    </row>
    <row r="213" spans="1:97" ht="15" customHeight="1" x14ac:dyDescent="0.25">
      <c r="A213" s="9"/>
      <c r="B213" s="480">
        <v>37</v>
      </c>
      <c r="C213" s="481" t="s">
        <v>609</v>
      </c>
      <c r="D213" s="481" t="s">
        <v>184</v>
      </c>
      <c r="E213" s="482" t="s">
        <v>599</v>
      </c>
      <c r="F213" s="483">
        <v>11</v>
      </c>
      <c r="G213" s="484">
        <v>11</v>
      </c>
      <c r="H213" s="484">
        <v>0</v>
      </c>
      <c r="I213" s="484">
        <v>5</v>
      </c>
      <c r="J213" s="484">
        <v>4</v>
      </c>
      <c r="K213" s="484">
        <v>0</v>
      </c>
      <c r="L213" s="485">
        <v>4</v>
      </c>
      <c r="M213" s="485">
        <v>4</v>
      </c>
      <c r="N213" s="485">
        <v>4</v>
      </c>
      <c r="O213" s="486"/>
      <c r="P213" s="487">
        <v>0</v>
      </c>
      <c r="Q213" s="484">
        <v>0</v>
      </c>
      <c r="R213" s="484">
        <v>0</v>
      </c>
      <c r="S213" s="484">
        <v>0</v>
      </c>
      <c r="T213" s="488"/>
      <c r="U213" s="488"/>
      <c r="V213" s="233"/>
      <c r="W213" s="234"/>
      <c r="X213" s="235"/>
      <c r="Y213" s="489"/>
      <c r="Z213" s="487">
        <v>0</v>
      </c>
      <c r="AA213" s="484">
        <v>0</v>
      </c>
      <c r="AB213" s="484">
        <v>0</v>
      </c>
      <c r="AC213" s="484">
        <v>0</v>
      </c>
      <c r="AD213" s="484">
        <v>10</v>
      </c>
      <c r="AE213" s="484">
        <v>0</v>
      </c>
      <c r="AF213" s="177">
        <v>0</v>
      </c>
      <c r="AG213" s="177">
        <v>0</v>
      </c>
      <c r="AH213" s="177">
        <v>0</v>
      </c>
      <c r="AI213" s="489"/>
      <c r="AJ213" s="487">
        <v>4</v>
      </c>
      <c r="AK213" s="484">
        <v>4</v>
      </c>
      <c r="AL213" s="484">
        <v>0</v>
      </c>
      <c r="AM213" s="484">
        <v>0</v>
      </c>
      <c r="AN213" s="484">
        <v>12</v>
      </c>
      <c r="AO213" s="484">
        <v>0</v>
      </c>
      <c r="AP213" s="177">
        <v>0</v>
      </c>
      <c r="AQ213" s="177">
        <v>0</v>
      </c>
      <c r="AR213" s="177">
        <v>0</v>
      </c>
      <c r="AS213" s="489"/>
      <c r="AT213" s="487">
        <v>3</v>
      </c>
      <c r="AU213" s="484">
        <v>3</v>
      </c>
      <c r="AV213" s="484">
        <v>0</v>
      </c>
      <c r="AW213" s="484">
        <v>0</v>
      </c>
      <c r="AX213" s="127">
        <v>10</v>
      </c>
      <c r="AY213" s="484">
        <v>0</v>
      </c>
      <c r="AZ213" s="146">
        <v>0</v>
      </c>
      <c r="BA213" s="146">
        <v>0</v>
      </c>
      <c r="BB213" s="146">
        <v>0</v>
      </c>
      <c r="BC213" s="489"/>
      <c r="BD213" s="487">
        <v>3</v>
      </c>
      <c r="BE213" s="484">
        <v>20</v>
      </c>
      <c r="BF213" s="484">
        <v>20</v>
      </c>
      <c r="BG213" s="484">
        <v>20</v>
      </c>
      <c r="BH213" s="484">
        <v>20</v>
      </c>
      <c r="BI213" s="484">
        <v>20</v>
      </c>
      <c r="BJ213" s="146">
        <v>10</v>
      </c>
      <c r="BK213" s="146">
        <v>10</v>
      </c>
      <c r="BL213" s="146">
        <v>10</v>
      </c>
      <c r="BM213" s="489"/>
      <c r="BN213" s="487">
        <v>8</v>
      </c>
      <c r="BO213" s="484">
        <v>8</v>
      </c>
      <c r="BP213" s="484">
        <v>0</v>
      </c>
      <c r="BQ213" s="484">
        <v>10</v>
      </c>
      <c r="BR213" s="146">
        <v>10</v>
      </c>
      <c r="BS213" s="146">
        <v>0</v>
      </c>
      <c r="BT213" s="146">
        <v>8</v>
      </c>
      <c r="BU213" s="146">
        <v>8</v>
      </c>
      <c r="BV213" s="146">
        <v>8</v>
      </c>
      <c r="BW213" s="490"/>
      <c r="BX213" s="487">
        <v>0</v>
      </c>
      <c r="BY213" s="484">
        <v>0</v>
      </c>
      <c r="BZ213" s="484">
        <v>0</v>
      </c>
      <c r="CA213" s="484">
        <v>0</v>
      </c>
      <c r="CB213" s="484">
        <v>0</v>
      </c>
      <c r="CC213" s="484">
        <v>0</v>
      </c>
      <c r="CD213" s="146">
        <v>0</v>
      </c>
      <c r="CE213" s="146">
        <v>0</v>
      </c>
      <c r="CF213" s="146">
        <v>0</v>
      </c>
      <c r="CG213" s="491"/>
      <c r="CH213" s="492">
        <f t="shared" si="172"/>
        <v>29</v>
      </c>
      <c r="CI213" s="493">
        <f t="shared" si="173"/>
        <v>46</v>
      </c>
      <c r="CJ213" s="493">
        <f t="shared" si="174"/>
        <v>20</v>
      </c>
      <c r="CK213" s="493">
        <f t="shared" si="175"/>
        <v>35</v>
      </c>
      <c r="CL213" s="493">
        <f t="shared" si="176"/>
        <v>66</v>
      </c>
      <c r="CM213" s="493">
        <f t="shared" si="177"/>
        <v>20</v>
      </c>
      <c r="CN213" s="493">
        <f t="shared" si="178"/>
        <v>22</v>
      </c>
      <c r="CO213" s="493">
        <f t="shared" si="179"/>
        <v>22</v>
      </c>
      <c r="CP213" s="493">
        <f t="shared" si="180"/>
        <v>22</v>
      </c>
      <c r="CQ213"/>
      <c r="CR213" s="255">
        <f t="shared" si="181"/>
        <v>-13</v>
      </c>
      <c r="CS213" s="256">
        <f t="shared" si="182"/>
        <v>-24</v>
      </c>
    </row>
    <row r="214" spans="1:97" ht="15" customHeight="1" x14ac:dyDescent="0.25">
      <c r="B214" s="474">
        <v>39</v>
      </c>
      <c r="C214" s="475" t="s">
        <v>600</v>
      </c>
      <c r="D214" s="475" t="s">
        <v>609</v>
      </c>
      <c r="E214" s="476" t="s">
        <v>609</v>
      </c>
      <c r="F214" s="511">
        <f t="shared" ref="F214:K214" si="183">SUM(F215+F216+F226+F229+F230+F231+F232)</f>
        <v>85</v>
      </c>
      <c r="G214" s="512">
        <f t="shared" si="183"/>
        <v>85</v>
      </c>
      <c r="H214" s="468">
        <f t="shared" si="183"/>
        <v>3</v>
      </c>
      <c r="I214" s="512">
        <f t="shared" si="183"/>
        <v>44</v>
      </c>
      <c r="J214" s="468">
        <f t="shared" si="183"/>
        <v>100</v>
      </c>
      <c r="K214" s="468">
        <f t="shared" si="183"/>
        <v>0</v>
      </c>
      <c r="L214" s="465">
        <v>95</v>
      </c>
      <c r="M214" s="465">
        <v>95</v>
      </c>
      <c r="N214" s="465">
        <v>95</v>
      </c>
      <c r="O214" s="477"/>
      <c r="P214" s="467">
        <f t="shared" ref="P214:U214" si="184">SUM(P215+P216+P226+P229+P230+P231+P232)</f>
        <v>76</v>
      </c>
      <c r="Q214" s="468">
        <f t="shared" si="184"/>
        <v>50</v>
      </c>
      <c r="R214" s="468">
        <f t="shared" si="184"/>
        <v>11</v>
      </c>
      <c r="S214" s="468">
        <f t="shared" si="184"/>
        <v>58</v>
      </c>
      <c r="T214" s="468">
        <f t="shared" si="184"/>
        <v>89</v>
      </c>
      <c r="U214" s="468">
        <f t="shared" si="184"/>
        <v>0</v>
      </c>
      <c r="V214" s="174">
        <v>68</v>
      </c>
      <c r="W214" s="221">
        <v>61</v>
      </c>
      <c r="X214" s="222">
        <v>61</v>
      </c>
      <c r="Y214" s="469"/>
      <c r="Z214" s="467">
        <f>SUM(Z215+Z216+Z226+Z229+Z230+Z231+Z232)</f>
        <v>96</v>
      </c>
      <c r="AA214" s="468">
        <f>SUM(AA215+AA216+AA226+AA229+AA230+AA231+AA232)</f>
        <v>96</v>
      </c>
      <c r="AB214" s="468">
        <f>SUM(AB215+AB216+AB226+AB229+AB230+AB231+AB232)</f>
        <v>1</v>
      </c>
      <c r="AC214" s="468">
        <f>SUM(AC215+AC216+AC226+AC229+AC230+AC231+AC232)</f>
        <v>88</v>
      </c>
      <c r="AD214" s="468">
        <f>SUM(AD215+AD216+AD226+AD229+AD230+AD231+AD232)</f>
        <v>200</v>
      </c>
      <c r="AE214" s="468">
        <f t="shared" ref="AE214" si="185">SUM(AE215+AE216+AE226+AE229+AE230+AE231+AE232)</f>
        <v>2</v>
      </c>
      <c r="AF214" s="147">
        <v>156</v>
      </c>
      <c r="AG214" s="147">
        <v>156</v>
      </c>
      <c r="AH214" s="147">
        <v>156</v>
      </c>
      <c r="AI214" s="469"/>
      <c r="AJ214" s="467">
        <f t="shared" ref="AJ214:AO214" si="186">SUM(AJ215+AJ216+AJ226+AJ229+AJ230+AJ231+AJ232)</f>
        <v>175</v>
      </c>
      <c r="AK214" s="468">
        <f t="shared" si="186"/>
        <v>175</v>
      </c>
      <c r="AL214" s="468">
        <f t="shared" si="186"/>
        <v>22</v>
      </c>
      <c r="AM214" s="468">
        <f t="shared" si="186"/>
        <v>66</v>
      </c>
      <c r="AN214" s="468">
        <f t="shared" si="186"/>
        <v>101</v>
      </c>
      <c r="AO214" s="468">
        <f t="shared" si="186"/>
        <v>22</v>
      </c>
      <c r="AP214" s="147">
        <v>65</v>
      </c>
      <c r="AQ214" s="147">
        <v>65</v>
      </c>
      <c r="AR214" s="147">
        <v>65</v>
      </c>
      <c r="AS214" s="469"/>
      <c r="AT214" s="467">
        <f t="shared" ref="AT214:AY214" si="187">SUM(AT215+AT216+AT226+AT229+AT230+AT231+AT232)</f>
        <v>117</v>
      </c>
      <c r="AU214" s="468">
        <f t="shared" si="187"/>
        <v>117</v>
      </c>
      <c r="AV214" s="468">
        <f t="shared" si="187"/>
        <v>0</v>
      </c>
      <c r="AW214" s="468">
        <f t="shared" si="187"/>
        <v>156</v>
      </c>
      <c r="AX214" s="128">
        <v>183</v>
      </c>
      <c r="AY214" s="468">
        <f t="shared" si="187"/>
        <v>0</v>
      </c>
      <c r="AZ214" s="147">
        <v>100</v>
      </c>
      <c r="BA214" s="147">
        <v>100</v>
      </c>
      <c r="BB214" s="147">
        <v>100</v>
      </c>
      <c r="BC214" s="469"/>
      <c r="BD214" s="467">
        <f t="shared" ref="BD214:BI214" si="188">SUM(BD215+BD216+BD226+BD229+BD230+BD231+BD232)</f>
        <v>96</v>
      </c>
      <c r="BE214" s="468">
        <f t="shared" si="188"/>
        <v>107</v>
      </c>
      <c r="BF214" s="468">
        <f t="shared" si="188"/>
        <v>16</v>
      </c>
      <c r="BG214" s="468">
        <f t="shared" si="188"/>
        <v>85</v>
      </c>
      <c r="BH214" s="468">
        <f t="shared" si="188"/>
        <v>68</v>
      </c>
      <c r="BI214" s="468">
        <f t="shared" si="188"/>
        <v>11</v>
      </c>
      <c r="BJ214" s="517">
        <v>50</v>
      </c>
      <c r="BK214" s="517">
        <v>50</v>
      </c>
      <c r="BL214" s="517">
        <v>50</v>
      </c>
      <c r="BM214" s="469"/>
      <c r="BN214" s="467">
        <f t="shared" ref="BN214:BQ214" si="189">SUM(BN215+BN216+BN226+BN229+BN230+BN231+BN232)</f>
        <v>117</v>
      </c>
      <c r="BO214" s="468">
        <f t="shared" si="189"/>
        <v>117</v>
      </c>
      <c r="BP214" s="468">
        <f t="shared" si="189"/>
        <v>0</v>
      </c>
      <c r="BQ214" s="468">
        <f t="shared" si="189"/>
        <v>59</v>
      </c>
      <c r="BR214" s="147">
        <v>45</v>
      </c>
      <c r="BS214" s="147">
        <v>0</v>
      </c>
      <c r="BT214" s="147">
        <v>15</v>
      </c>
      <c r="BU214" s="147">
        <v>15</v>
      </c>
      <c r="BV214" s="147">
        <v>15</v>
      </c>
      <c r="BW214" s="470"/>
      <c r="BX214" s="467">
        <f t="shared" ref="BX214:CC214" si="190">SUM(BX215+BX216+BX226+BX229+BX230+BX231+BX232)</f>
        <v>125</v>
      </c>
      <c r="BY214" s="468">
        <f t="shared" si="190"/>
        <v>125</v>
      </c>
      <c r="BZ214" s="468">
        <f t="shared" si="190"/>
        <v>0</v>
      </c>
      <c r="CA214" s="468">
        <f t="shared" si="190"/>
        <v>101</v>
      </c>
      <c r="CB214" s="468">
        <f t="shared" si="190"/>
        <v>81</v>
      </c>
      <c r="CC214" s="468">
        <f t="shared" si="190"/>
        <v>2</v>
      </c>
      <c r="CD214" s="147">
        <v>63</v>
      </c>
      <c r="CE214" s="147">
        <v>63</v>
      </c>
      <c r="CF214" s="147">
        <v>63</v>
      </c>
      <c r="CG214" s="471"/>
      <c r="CH214" s="478">
        <f t="shared" si="172"/>
        <v>887</v>
      </c>
      <c r="CI214" s="479">
        <f t="shared" si="173"/>
        <v>872</v>
      </c>
      <c r="CJ214" s="479">
        <f t="shared" si="174"/>
        <v>53</v>
      </c>
      <c r="CK214" s="479">
        <f t="shared" si="175"/>
        <v>657</v>
      </c>
      <c r="CL214" s="479">
        <f t="shared" si="176"/>
        <v>867</v>
      </c>
      <c r="CM214" s="479">
        <f t="shared" si="177"/>
        <v>37</v>
      </c>
      <c r="CN214" s="479">
        <f t="shared" si="178"/>
        <v>612</v>
      </c>
      <c r="CO214" s="479">
        <f t="shared" si="179"/>
        <v>605</v>
      </c>
      <c r="CP214" s="479">
        <f t="shared" si="180"/>
        <v>605</v>
      </c>
      <c r="CR214" s="253">
        <f t="shared" si="181"/>
        <v>-52</v>
      </c>
      <c r="CS214" s="254">
        <f t="shared" si="182"/>
        <v>-267</v>
      </c>
    </row>
    <row r="215" spans="1:97" ht="15" customHeight="1" x14ac:dyDescent="0.25">
      <c r="A215" s="9"/>
      <c r="B215" s="480">
        <v>39</v>
      </c>
      <c r="C215" s="481" t="s">
        <v>609</v>
      </c>
      <c r="D215" s="481" t="s">
        <v>185</v>
      </c>
      <c r="E215" s="482" t="s">
        <v>601</v>
      </c>
      <c r="F215" s="483">
        <v>22</v>
      </c>
      <c r="G215" s="484">
        <v>22</v>
      </c>
      <c r="H215" s="484">
        <v>0</v>
      </c>
      <c r="I215" s="484">
        <v>0</v>
      </c>
      <c r="J215" s="484">
        <v>0</v>
      </c>
      <c r="K215" s="484">
        <v>0</v>
      </c>
      <c r="L215" s="485">
        <v>0</v>
      </c>
      <c r="M215" s="485">
        <v>0</v>
      </c>
      <c r="N215" s="485">
        <v>0</v>
      </c>
      <c r="O215" s="486"/>
      <c r="P215" s="487">
        <v>8</v>
      </c>
      <c r="Q215" s="484">
        <v>8</v>
      </c>
      <c r="R215" s="484">
        <v>0</v>
      </c>
      <c r="S215" s="484">
        <v>0</v>
      </c>
      <c r="T215" s="488"/>
      <c r="U215" s="488"/>
      <c r="V215" s="233"/>
      <c r="W215" s="234"/>
      <c r="X215" s="235"/>
      <c r="Y215" s="489"/>
      <c r="Z215" s="487">
        <v>6</v>
      </c>
      <c r="AA215" s="484">
        <v>6</v>
      </c>
      <c r="AB215" s="484">
        <v>0</v>
      </c>
      <c r="AC215" s="484">
        <v>6</v>
      </c>
      <c r="AD215" s="484">
        <v>0</v>
      </c>
      <c r="AE215" s="484">
        <v>0</v>
      </c>
      <c r="AF215" s="146">
        <v>0</v>
      </c>
      <c r="AG215" s="146">
        <v>0</v>
      </c>
      <c r="AH215" s="146">
        <v>0</v>
      </c>
      <c r="AI215" s="489"/>
      <c r="AJ215" s="487">
        <v>10</v>
      </c>
      <c r="AK215" s="484">
        <v>10</v>
      </c>
      <c r="AL215" s="484">
        <v>0</v>
      </c>
      <c r="AM215" s="484">
        <v>0</v>
      </c>
      <c r="AN215" s="484">
        <v>0</v>
      </c>
      <c r="AO215" s="484">
        <v>0</v>
      </c>
      <c r="AP215" s="146">
        <v>0</v>
      </c>
      <c r="AQ215" s="146">
        <v>0</v>
      </c>
      <c r="AR215" s="146">
        <v>0</v>
      </c>
      <c r="AS215" s="489"/>
      <c r="AT215" s="487">
        <v>1</v>
      </c>
      <c r="AU215" s="484">
        <v>1</v>
      </c>
      <c r="AV215" s="484">
        <v>0</v>
      </c>
      <c r="AW215" s="484">
        <v>0</v>
      </c>
      <c r="AX215" s="127">
        <v>0</v>
      </c>
      <c r="AY215" s="484">
        <v>0</v>
      </c>
      <c r="AZ215" s="146">
        <v>0</v>
      </c>
      <c r="BA215" s="146">
        <v>0</v>
      </c>
      <c r="BB215" s="146">
        <v>0</v>
      </c>
      <c r="BC215" s="489"/>
      <c r="BD215" s="487">
        <v>12</v>
      </c>
      <c r="BE215" s="484">
        <v>12</v>
      </c>
      <c r="BF215" s="484">
        <v>0</v>
      </c>
      <c r="BG215" s="484">
        <v>12</v>
      </c>
      <c r="BH215" s="484">
        <v>11</v>
      </c>
      <c r="BI215" s="484">
        <v>0</v>
      </c>
      <c r="BJ215" s="146">
        <v>8</v>
      </c>
      <c r="BK215" s="146">
        <v>8</v>
      </c>
      <c r="BL215" s="146">
        <v>8</v>
      </c>
      <c r="BM215" s="489"/>
      <c r="BN215" s="487">
        <v>17</v>
      </c>
      <c r="BO215" s="484">
        <v>17</v>
      </c>
      <c r="BP215" s="484">
        <v>0</v>
      </c>
      <c r="BQ215" s="484">
        <v>0</v>
      </c>
      <c r="BR215" s="146"/>
      <c r="BS215" s="146"/>
      <c r="BT215" s="146"/>
      <c r="BU215" s="146"/>
      <c r="BV215" s="146"/>
      <c r="BW215" s="490"/>
      <c r="BX215" s="487">
        <v>25</v>
      </c>
      <c r="BY215" s="484">
        <v>25</v>
      </c>
      <c r="BZ215" s="484">
        <v>0</v>
      </c>
      <c r="CA215" s="484">
        <v>22</v>
      </c>
      <c r="CB215" s="484">
        <v>12</v>
      </c>
      <c r="CC215" s="484">
        <v>2</v>
      </c>
      <c r="CD215" s="177">
        <v>0</v>
      </c>
      <c r="CE215" s="177">
        <v>0</v>
      </c>
      <c r="CF215" s="177">
        <v>0</v>
      </c>
      <c r="CG215" s="491"/>
      <c r="CH215" s="492">
        <f t="shared" si="172"/>
        <v>101</v>
      </c>
      <c r="CI215" s="493">
        <f t="shared" si="173"/>
        <v>101</v>
      </c>
      <c r="CJ215" s="493">
        <f t="shared" si="174"/>
        <v>0</v>
      </c>
      <c r="CK215" s="493">
        <f t="shared" si="175"/>
        <v>40</v>
      </c>
      <c r="CL215" s="493">
        <f t="shared" si="176"/>
        <v>23</v>
      </c>
      <c r="CM215" s="493">
        <f t="shared" si="177"/>
        <v>2</v>
      </c>
      <c r="CN215" s="493">
        <f t="shared" si="178"/>
        <v>8</v>
      </c>
      <c r="CO215" s="493">
        <f t="shared" si="179"/>
        <v>8</v>
      </c>
      <c r="CP215" s="493">
        <f t="shared" si="180"/>
        <v>8</v>
      </c>
      <c r="CQ215"/>
      <c r="CR215" s="255">
        <f t="shared" si="181"/>
        <v>-32</v>
      </c>
      <c r="CS215" s="256">
        <f t="shared" si="182"/>
        <v>-93</v>
      </c>
    </row>
    <row r="216" spans="1:97" ht="15" customHeight="1" x14ac:dyDescent="0.25">
      <c r="A216" s="9"/>
      <c r="B216" s="480">
        <v>39</v>
      </c>
      <c r="C216" s="481" t="s">
        <v>609</v>
      </c>
      <c r="D216" s="481" t="s">
        <v>186</v>
      </c>
      <c r="E216" s="482" t="s">
        <v>602</v>
      </c>
      <c r="F216" s="483">
        <v>0</v>
      </c>
      <c r="G216" s="484">
        <v>0</v>
      </c>
      <c r="H216" s="484">
        <v>0</v>
      </c>
      <c r="I216" s="484">
        <v>0</v>
      </c>
      <c r="J216" s="484">
        <v>0</v>
      </c>
      <c r="K216" s="484">
        <v>0</v>
      </c>
      <c r="L216" s="485">
        <v>0</v>
      </c>
      <c r="M216" s="485">
        <v>0</v>
      </c>
      <c r="N216" s="485">
        <v>0</v>
      </c>
      <c r="O216" s="486"/>
      <c r="P216" s="487">
        <v>0</v>
      </c>
      <c r="Q216" s="484">
        <v>0</v>
      </c>
      <c r="R216" s="484">
        <v>0</v>
      </c>
      <c r="S216" s="484">
        <v>34</v>
      </c>
      <c r="T216" s="484">
        <v>67</v>
      </c>
      <c r="U216" s="484">
        <v>0</v>
      </c>
      <c r="V216" s="233">
        <v>58</v>
      </c>
      <c r="W216" s="234">
        <v>51</v>
      </c>
      <c r="X216" s="235">
        <v>51</v>
      </c>
      <c r="Y216" s="489"/>
      <c r="Z216" s="487">
        <v>0</v>
      </c>
      <c r="AA216" s="484">
        <v>0</v>
      </c>
      <c r="AB216" s="484">
        <v>0</v>
      </c>
      <c r="AC216" s="484">
        <v>20</v>
      </c>
      <c r="AD216" s="484">
        <v>77</v>
      </c>
      <c r="AE216" s="484">
        <v>0</v>
      </c>
      <c r="AF216" s="146">
        <v>51</v>
      </c>
      <c r="AG216" s="146">
        <v>51</v>
      </c>
      <c r="AH216" s="146">
        <v>51</v>
      </c>
      <c r="AI216" s="489"/>
      <c r="AJ216" s="487">
        <v>0</v>
      </c>
      <c r="AK216" s="484">
        <v>0</v>
      </c>
      <c r="AL216" s="484">
        <v>0</v>
      </c>
      <c r="AM216" s="484">
        <v>20</v>
      </c>
      <c r="AN216" s="484">
        <v>46</v>
      </c>
      <c r="AO216" s="484">
        <v>0</v>
      </c>
      <c r="AP216" s="146">
        <v>22</v>
      </c>
      <c r="AQ216" s="146">
        <v>22</v>
      </c>
      <c r="AR216" s="146">
        <v>22</v>
      </c>
      <c r="AS216" s="489"/>
      <c r="AT216" s="487">
        <v>0</v>
      </c>
      <c r="AU216" s="484">
        <v>0</v>
      </c>
      <c r="AV216" s="484">
        <v>0</v>
      </c>
      <c r="AW216" s="484">
        <v>38</v>
      </c>
      <c r="AX216" s="127">
        <v>54</v>
      </c>
      <c r="AY216" s="484">
        <v>0</v>
      </c>
      <c r="AZ216" s="146">
        <v>10</v>
      </c>
      <c r="BA216" s="146">
        <v>10</v>
      </c>
      <c r="BB216" s="146">
        <v>10</v>
      </c>
      <c r="BC216" s="489"/>
      <c r="BD216" s="487">
        <v>0</v>
      </c>
      <c r="BE216" s="484">
        <v>0</v>
      </c>
      <c r="BF216" s="484">
        <v>0</v>
      </c>
      <c r="BG216" s="484">
        <v>0</v>
      </c>
      <c r="BH216" s="484">
        <v>10</v>
      </c>
      <c r="BI216" s="484">
        <v>0</v>
      </c>
      <c r="BJ216" s="146">
        <v>0</v>
      </c>
      <c r="BK216" s="146">
        <v>0</v>
      </c>
      <c r="BL216" s="146">
        <v>0</v>
      </c>
      <c r="BM216" s="489"/>
      <c r="BN216" s="487">
        <v>0</v>
      </c>
      <c r="BO216" s="484">
        <v>0</v>
      </c>
      <c r="BP216" s="484">
        <v>0</v>
      </c>
      <c r="BQ216" s="484">
        <v>0</v>
      </c>
      <c r="BR216" s="146">
        <v>14</v>
      </c>
      <c r="BS216" s="146">
        <v>0</v>
      </c>
      <c r="BT216" s="146">
        <v>0</v>
      </c>
      <c r="BU216" s="146">
        <v>0</v>
      </c>
      <c r="BV216" s="146">
        <v>0</v>
      </c>
      <c r="BW216" s="490"/>
      <c r="BX216" s="487">
        <v>0</v>
      </c>
      <c r="BY216" s="484">
        <v>0</v>
      </c>
      <c r="BZ216" s="484">
        <v>0</v>
      </c>
      <c r="CA216" s="484">
        <v>0</v>
      </c>
      <c r="CB216" s="484">
        <v>0</v>
      </c>
      <c r="CC216" s="484">
        <v>0</v>
      </c>
      <c r="CD216" s="146">
        <v>0</v>
      </c>
      <c r="CE216" s="146">
        <v>0</v>
      </c>
      <c r="CF216" s="146">
        <v>0</v>
      </c>
      <c r="CG216" s="491"/>
      <c r="CH216" s="492">
        <f t="shared" si="172"/>
        <v>0</v>
      </c>
      <c r="CI216" s="493">
        <f t="shared" si="173"/>
        <v>0</v>
      </c>
      <c r="CJ216" s="493">
        <f t="shared" si="174"/>
        <v>0</v>
      </c>
      <c r="CK216" s="493">
        <f t="shared" si="175"/>
        <v>112</v>
      </c>
      <c r="CL216" s="493">
        <f t="shared" si="176"/>
        <v>268</v>
      </c>
      <c r="CM216" s="493">
        <f t="shared" si="177"/>
        <v>0</v>
      </c>
      <c r="CN216" s="493">
        <f t="shared" si="178"/>
        <v>141</v>
      </c>
      <c r="CO216" s="493">
        <f t="shared" si="179"/>
        <v>134</v>
      </c>
      <c r="CP216" s="493">
        <f t="shared" si="180"/>
        <v>134</v>
      </c>
      <c r="CQ216"/>
      <c r="CR216" s="255">
        <f t="shared" si="181"/>
        <v>22</v>
      </c>
      <c r="CS216" s="256">
        <f t="shared" si="182"/>
        <v>134</v>
      </c>
    </row>
    <row r="217" spans="1:97" ht="15" customHeight="1" x14ac:dyDescent="0.25">
      <c r="A217" s="9"/>
      <c r="B217" s="495">
        <v>39</v>
      </c>
      <c r="C217" s="496" t="s">
        <v>609</v>
      </c>
      <c r="D217" s="496" t="s">
        <v>187</v>
      </c>
      <c r="E217" s="497" t="s">
        <v>859</v>
      </c>
      <c r="F217" s="498">
        <v>0</v>
      </c>
      <c r="G217" s="499">
        <v>0</v>
      </c>
      <c r="H217" s="499">
        <v>0</v>
      </c>
      <c r="I217" s="499">
        <v>0</v>
      </c>
      <c r="J217" s="499">
        <v>0</v>
      </c>
      <c r="K217" s="499">
        <v>0</v>
      </c>
      <c r="L217" s="500" t="s">
        <v>929</v>
      </c>
      <c r="M217" s="500" t="s">
        <v>929</v>
      </c>
      <c r="N217" s="500" t="s">
        <v>929</v>
      </c>
      <c r="O217" s="501"/>
      <c r="P217" s="502">
        <v>0</v>
      </c>
      <c r="Q217" s="499">
        <v>0</v>
      </c>
      <c r="R217" s="499">
        <v>0</v>
      </c>
      <c r="S217" s="499">
        <v>0</v>
      </c>
      <c r="T217" s="499">
        <v>38</v>
      </c>
      <c r="U217" s="499">
        <v>0</v>
      </c>
      <c r="V217" s="228">
        <v>33</v>
      </c>
      <c r="W217" s="228">
        <v>26</v>
      </c>
      <c r="X217" s="229">
        <v>26</v>
      </c>
      <c r="Y217" s="504"/>
      <c r="Z217" s="502">
        <v>0</v>
      </c>
      <c r="AA217" s="499">
        <v>0</v>
      </c>
      <c r="AB217" s="499">
        <v>0</v>
      </c>
      <c r="AC217" s="499">
        <v>0</v>
      </c>
      <c r="AD217" s="499">
        <v>26</v>
      </c>
      <c r="AE217" s="499">
        <v>0</v>
      </c>
      <c r="AF217" s="175">
        <v>0</v>
      </c>
      <c r="AG217" s="175">
        <v>0</v>
      </c>
      <c r="AH217" s="175">
        <v>0</v>
      </c>
      <c r="AI217" s="504"/>
      <c r="AJ217" s="502">
        <v>0</v>
      </c>
      <c r="AK217" s="499">
        <v>0</v>
      </c>
      <c r="AL217" s="499">
        <v>0</v>
      </c>
      <c r="AM217" s="499">
        <v>0</v>
      </c>
      <c r="AN217" s="499">
        <v>46</v>
      </c>
      <c r="AO217" s="499">
        <v>0</v>
      </c>
      <c r="AP217" s="175">
        <v>22</v>
      </c>
      <c r="AQ217" s="175">
        <v>22</v>
      </c>
      <c r="AR217" s="175">
        <v>22</v>
      </c>
      <c r="AS217" s="504"/>
      <c r="AT217" s="502">
        <v>0</v>
      </c>
      <c r="AU217" s="499">
        <v>0</v>
      </c>
      <c r="AV217" s="499">
        <v>0</v>
      </c>
      <c r="AW217" s="499">
        <v>0</v>
      </c>
      <c r="AX217" s="129"/>
      <c r="AY217" s="503"/>
      <c r="AZ217" s="175"/>
      <c r="BA217" s="175"/>
      <c r="BB217" s="175"/>
      <c r="BC217" s="504"/>
      <c r="BD217" s="502">
        <v>0</v>
      </c>
      <c r="BE217" s="499">
        <v>0</v>
      </c>
      <c r="BF217" s="499">
        <v>0</v>
      </c>
      <c r="BG217" s="499">
        <v>0</v>
      </c>
      <c r="BH217" s="499">
        <v>10</v>
      </c>
      <c r="BI217" s="499">
        <v>0</v>
      </c>
      <c r="BJ217" s="521">
        <v>0</v>
      </c>
      <c r="BK217" s="521">
        <v>0</v>
      </c>
      <c r="BL217" s="521">
        <v>0</v>
      </c>
      <c r="BM217" s="504"/>
      <c r="BN217" s="502">
        <v>0</v>
      </c>
      <c r="BO217" s="499">
        <v>0</v>
      </c>
      <c r="BP217" s="499">
        <v>0</v>
      </c>
      <c r="BQ217" s="499">
        <v>0</v>
      </c>
      <c r="BR217" s="175">
        <v>0</v>
      </c>
      <c r="BS217" s="175">
        <v>0</v>
      </c>
      <c r="BT217" s="175">
        <v>0</v>
      </c>
      <c r="BU217" s="175">
        <v>0</v>
      </c>
      <c r="BV217" s="175">
        <v>0</v>
      </c>
      <c r="BW217" s="505"/>
      <c r="BX217" s="502">
        <v>0</v>
      </c>
      <c r="BY217" s="499">
        <v>0</v>
      </c>
      <c r="BZ217" s="499">
        <v>0</v>
      </c>
      <c r="CA217" s="499">
        <v>0</v>
      </c>
      <c r="CB217" s="499">
        <v>0</v>
      </c>
      <c r="CC217" s="499">
        <v>0</v>
      </c>
      <c r="CD217" s="175">
        <v>0</v>
      </c>
      <c r="CE217" s="175">
        <v>0</v>
      </c>
      <c r="CF217" s="175">
        <v>0</v>
      </c>
      <c r="CG217" s="506"/>
      <c r="CH217" s="507">
        <f t="shared" si="172"/>
        <v>0</v>
      </c>
      <c r="CI217" s="508">
        <f t="shared" si="173"/>
        <v>0</v>
      </c>
      <c r="CJ217" s="508">
        <f t="shared" si="174"/>
        <v>0</v>
      </c>
      <c r="CK217" s="508">
        <f t="shared" si="175"/>
        <v>0</v>
      </c>
      <c r="CL217" s="508">
        <f t="shared" si="176"/>
        <v>120</v>
      </c>
      <c r="CM217" s="508">
        <f t="shared" si="177"/>
        <v>0</v>
      </c>
      <c r="CN217" s="508">
        <f t="shared" si="178"/>
        <v>55</v>
      </c>
      <c r="CO217" s="508">
        <f t="shared" si="179"/>
        <v>48</v>
      </c>
      <c r="CP217" s="508">
        <f t="shared" si="180"/>
        <v>48</v>
      </c>
      <c r="CQ217" s="249"/>
      <c r="CR217" s="264">
        <f t="shared" si="181"/>
        <v>48</v>
      </c>
      <c r="CS217" s="257">
        <f t="shared" si="182"/>
        <v>48</v>
      </c>
    </row>
    <row r="218" spans="1:97" ht="15" customHeight="1" x14ac:dyDescent="0.25">
      <c r="A218" s="9"/>
      <c r="B218" s="495">
        <v>39</v>
      </c>
      <c r="C218" s="496" t="s">
        <v>609</v>
      </c>
      <c r="D218" s="496" t="s">
        <v>188</v>
      </c>
      <c r="E218" s="497" t="s">
        <v>860</v>
      </c>
      <c r="F218" s="498">
        <v>0</v>
      </c>
      <c r="G218" s="499">
        <v>0</v>
      </c>
      <c r="H218" s="499">
        <v>0</v>
      </c>
      <c r="I218" s="499">
        <v>0</v>
      </c>
      <c r="J218" s="499">
        <v>0</v>
      </c>
      <c r="K218" s="499">
        <v>0</v>
      </c>
      <c r="L218" s="500" t="s">
        <v>929</v>
      </c>
      <c r="M218" s="500" t="s">
        <v>929</v>
      </c>
      <c r="N218" s="500" t="s">
        <v>929</v>
      </c>
      <c r="O218" s="501"/>
      <c r="P218" s="502">
        <v>0</v>
      </c>
      <c r="Q218" s="499">
        <v>0</v>
      </c>
      <c r="R218" s="499">
        <v>0</v>
      </c>
      <c r="S218" s="499">
        <v>12</v>
      </c>
      <c r="T218" s="499">
        <v>12</v>
      </c>
      <c r="U218" s="499">
        <v>0</v>
      </c>
      <c r="V218" s="228">
        <v>8</v>
      </c>
      <c r="W218" s="228">
        <v>8</v>
      </c>
      <c r="X218" s="229">
        <v>8</v>
      </c>
      <c r="Y218" s="504"/>
      <c r="Z218" s="502">
        <v>0</v>
      </c>
      <c r="AA218" s="499">
        <v>0</v>
      </c>
      <c r="AB218" s="499">
        <v>0</v>
      </c>
      <c r="AC218" s="499">
        <v>20</v>
      </c>
      <c r="AD218" s="499">
        <v>26</v>
      </c>
      <c r="AE218" s="499">
        <v>0</v>
      </c>
      <c r="AF218" s="175">
        <v>26</v>
      </c>
      <c r="AG218" s="175">
        <v>26</v>
      </c>
      <c r="AH218" s="175">
        <v>26</v>
      </c>
      <c r="AI218" s="504"/>
      <c r="AJ218" s="502">
        <v>0</v>
      </c>
      <c r="AK218" s="499">
        <v>0</v>
      </c>
      <c r="AL218" s="499">
        <v>0</v>
      </c>
      <c r="AM218" s="499">
        <v>0</v>
      </c>
      <c r="AN218" s="499">
        <v>0</v>
      </c>
      <c r="AO218" s="499">
        <v>0</v>
      </c>
      <c r="AP218" s="175">
        <v>0</v>
      </c>
      <c r="AQ218" s="175">
        <v>0</v>
      </c>
      <c r="AR218" s="175">
        <v>0</v>
      </c>
      <c r="AS218" s="504"/>
      <c r="AT218" s="502">
        <v>0</v>
      </c>
      <c r="AU218" s="499">
        <v>0</v>
      </c>
      <c r="AV218" s="499">
        <v>0</v>
      </c>
      <c r="AW218" s="499">
        <v>18</v>
      </c>
      <c r="AX218" s="129">
        <v>24</v>
      </c>
      <c r="AY218" s="499">
        <v>0</v>
      </c>
      <c r="AZ218" s="175">
        <v>0</v>
      </c>
      <c r="BA218" s="175">
        <v>0</v>
      </c>
      <c r="BB218" s="175">
        <v>0</v>
      </c>
      <c r="BC218" s="504"/>
      <c r="BD218" s="502">
        <v>0</v>
      </c>
      <c r="BE218" s="499">
        <v>0</v>
      </c>
      <c r="BF218" s="499">
        <v>0</v>
      </c>
      <c r="BG218" s="499">
        <v>0</v>
      </c>
      <c r="BH218" s="499">
        <v>0</v>
      </c>
      <c r="BI218" s="499">
        <v>0</v>
      </c>
      <c r="BJ218" s="175">
        <v>0</v>
      </c>
      <c r="BK218" s="175">
        <v>0</v>
      </c>
      <c r="BL218" s="175">
        <v>0</v>
      </c>
      <c r="BM218" s="504"/>
      <c r="BN218" s="502">
        <v>0</v>
      </c>
      <c r="BO218" s="499">
        <v>0</v>
      </c>
      <c r="BP218" s="499">
        <v>0</v>
      </c>
      <c r="BQ218" s="499">
        <v>0</v>
      </c>
      <c r="BR218" s="175">
        <v>14</v>
      </c>
      <c r="BS218" s="175">
        <v>0</v>
      </c>
      <c r="BT218" s="175">
        <v>0</v>
      </c>
      <c r="BU218" s="175">
        <v>0</v>
      </c>
      <c r="BV218" s="175">
        <v>0</v>
      </c>
      <c r="BW218" s="505"/>
      <c r="BX218" s="502">
        <v>0</v>
      </c>
      <c r="BY218" s="499">
        <v>0</v>
      </c>
      <c r="BZ218" s="499">
        <v>0</v>
      </c>
      <c r="CA218" s="499">
        <v>0</v>
      </c>
      <c r="CB218" s="499">
        <v>0</v>
      </c>
      <c r="CC218" s="499">
        <v>0</v>
      </c>
      <c r="CD218" s="175">
        <v>0</v>
      </c>
      <c r="CE218" s="175">
        <v>0</v>
      </c>
      <c r="CF218" s="175">
        <v>0</v>
      </c>
      <c r="CG218" s="506"/>
      <c r="CH218" s="507">
        <f t="shared" si="172"/>
        <v>0</v>
      </c>
      <c r="CI218" s="508">
        <f t="shared" si="173"/>
        <v>0</v>
      </c>
      <c r="CJ218" s="508">
        <f t="shared" si="174"/>
        <v>0</v>
      </c>
      <c r="CK218" s="508">
        <f t="shared" si="175"/>
        <v>50</v>
      </c>
      <c r="CL218" s="508">
        <f t="shared" si="176"/>
        <v>76</v>
      </c>
      <c r="CM218" s="508">
        <f t="shared" si="177"/>
        <v>0</v>
      </c>
      <c r="CN218" s="508">
        <f t="shared" si="178"/>
        <v>34</v>
      </c>
      <c r="CO218" s="508">
        <f t="shared" si="179"/>
        <v>34</v>
      </c>
      <c r="CP218" s="508">
        <f t="shared" si="180"/>
        <v>34</v>
      </c>
      <c r="CQ218" s="249"/>
      <c r="CR218" s="264">
        <f t="shared" si="181"/>
        <v>-16</v>
      </c>
      <c r="CS218" s="257">
        <f t="shared" si="182"/>
        <v>34</v>
      </c>
    </row>
    <row r="219" spans="1:97" ht="15" customHeight="1" x14ac:dyDescent="0.25">
      <c r="A219" s="9"/>
      <c r="B219" s="495">
        <v>39</v>
      </c>
      <c r="C219" s="496" t="s">
        <v>609</v>
      </c>
      <c r="D219" s="496" t="s">
        <v>189</v>
      </c>
      <c r="E219" s="497" t="s">
        <v>603</v>
      </c>
      <c r="F219" s="498">
        <v>0</v>
      </c>
      <c r="G219" s="499">
        <v>0</v>
      </c>
      <c r="H219" s="499">
        <v>0</v>
      </c>
      <c r="I219" s="499">
        <v>0</v>
      </c>
      <c r="J219" s="499">
        <v>0</v>
      </c>
      <c r="K219" s="499">
        <v>0</v>
      </c>
      <c r="L219" s="500" t="s">
        <v>929</v>
      </c>
      <c r="M219" s="500" t="s">
        <v>929</v>
      </c>
      <c r="N219" s="500" t="s">
        <v>929</v>
      </c>
      <c r="O219" s="501"/>
      <c r="P219" s="502">
        <v>0</v>
      </c>
      <c r="Q219" s="499">
        <v>0</v>
      </c>
      <c r="R219" s="499">
        <v>0</v>
      </c>
      <c r="S219" s="499">
        <v>0</v>
      </c>
      <c r="T219" s="503"/>
      <c r="U219" s="503"/>
      <c r="V219" s="228"/>
      <c r="W219" s="228"/>
      <c r="X219" s="229"/>
      <c r="Y219" s="504"/>
      <c r="Z219" s="502">
        <v>0</v>
      </c>
      <c r="AA219" s="499">
        <v>0</v>
      </c>
      <c r="AB219" s="499">
        <v>0</v>
      </c>
      <c r="AC219" s="499">
        <v>0</v>
      </c>
      <c r="AD219" s="503"/>
      <c r="AE219" s="503"/>
      <c r="AF219" s="175"/>
      <c r="AG219" s="175"/>
      <c r="AH219" s="175"/>
      <c r="AI219" s="504"/>
      <c r="AJ219" s="502">
        <v>0</v>
      </c>
      <c r="AK219" s="499">
        <v>0</v>
      </c>
      <c r="AL219" s="499">
        <v>0</v>
      </c>
      <c r="AM219" s="499">
        <v>0</v>
      </c>
      <c r="AN219" s="499">
        <v>0</v>
      </c>
      <c r="AO219" s="499">
        <v>0</v>
      </c>
      <c r="AP219" s="175">
        <v>0</v>
      </c>
      <c r="AQ219" s="175">
        <v>0</v>
      </c>
      <c r="AR219" s="175">
        <v>0</v>
      </c>
      <c r="AS219" s="504"/>
      <c r="AT219" s="502">
        <v>0</v>
      </c>
      <c r="AU219" s="499">
        <v>0</v>
      </c>
      <c r="AV219" s="499">
        <v>0</v>
      </c>
      <c r="AW219" s="499">
        <v>0</v>
      </c>
      <c r="AX219" s="129"/>
      <c r="AY219" s="503"/>
      <c r="AZ219" s="175"/>
      <c r="BA219" s="175"/>
      <c r="BB219" s="175"/>
      <c r="BC219" s="504"/>
      <c r="BD219" s="502">
        <v>0</v>
      </c>
      <c r="BE219" s="499">
        <v>0</v>
      </c>
      <c r="BF219" s="499">
        <v>0</v>
      </c>
      <c r="BG219" s="499">
        <v>0</v>
      </c>
      <c r="BH219" s="499">
        <v>0</v>
      </c>
      <c r="BI219" s="499">
        <v>0</v>
      </c>
      <c r="BJ219" s="175">
        <v>0</v>
      </c>
      <c r="BK219" s="175">
        <v>0</v>
      </c>
      <c r="BL219" s="175">
        <v>0</v>
      </c>
      <c r="BM219" s="504"/>
      <c r="BN219" s="502">
        <v>0</v>
      </c>
      <c r="BO219" s="499">
        <v>0</v>
      </c>
      <c r="BP219" s="499">
        <v>0</v>
      </c>
      <c r="BQ219" s="499">
        <v>0</v>
      </c>
      <c r="BR219" s="175">
        <v>0</v>
      </c>
      <c r="BS219" s="175">
        <v>0</v>
      </c>
      <c r="BT219" s="175"/>
      <c r="BU219" s="175"/>
      <c r="BV219" s="175"/>
      <c r="BW219" s="505"/>
      <c r="BX219" s="502">
        <v>0</v>
      </c>
      <c r="BY219" s="499">
        <v>0</v>
      </c>
      <c r="BZ219" s="499">
        <v>0</v>
      </c>
      <c r="CA219" s="499">
        <v>0</v>
      </c>
      <c r="CB219" s="499">
        <v>0</v>
      </c>
      <c r="CC219" s="499">
        <v>0</v>
      </c>
      <c r="CD219" s="175">
        <v>0</v>
      </c>
      <c r="CE219" s="175">
        <v>0</v>
      </c>
      <c r="CF219" s="175">
        <v>0</v>
      </c>
      <c r="CG219" s="506"/>
      <c r="CH219" s="507">
        <f t="shared" si="172"/>
        <v>0</v>
      </c>
      <c r="CI219" s="508">
        <f t="shared" si="173"/>
        <v>0</v>
      </c>
      <c r="CJ219" s="508">
        <f t="shared" si="174"/>
        <v>0</v>
      </c>
      <c r="CK219" s="508">
        <f t="shared" si="175"/>
        <v>0</v>
      </c>
      <c r="CL219" s="508">
        <f t="shared" si="176"/>
        <v>0</v>
      </c>
      <c r="CM219" s="508">
        <f t="shared" si="177"/>
        <v>0</v>
      </c>
      <c r="CN219" s="508">
        <f t="shared" si="178"/>
        <v>0</v>
      </c>
      <c r="CO219" s="508">
        <f t="shared" si="179"/>
        <v>0</v>
      </c>
      <c r="CP219" s="508">
        <f t="shared" si="180"/>
        <v>0</v>
      </c>
      <c r="CQ219" s="249"/>
      <c r="CR219" s="264">
        <f t="shared" si="181"/>
        <v>0</v>
      </c>
      <c r="CS219" s="257">
        <f t="shared" si="182"/>
        <v>0</v>
      </c>
    </row>
    <row r="220" spans="1:97" ht="15" customHeight="1" x14ac:dyDescent="0.25">
      <c r="A220" s="9"/>
      <c r="B220" s="495">
        <v>39</v>
      </c>
      <c r="C220" s="496" t="s">
        <v>609</v>
      </c>
      <c r="D220" s="496" t="s">
        <v>190</v>
      </c>
      <c r="E220" s="497" t="s">
        <v>861</v>
      </c>
      <c r="F220" s="498">
        <v>0</v>
      </c>
      <c r="G220" s="499">
        <v>0</v>
      </c>
      <c r="H220" s="499">
        <v>0</v>
      </c>
      <c r="I220" s="499">
        <v>0</v>
      </c>
      <c r="J220" s="499">
        <v>0</v>
      </c>
      <c r="K220" s="499">
        <v>0</v>
      </c>
      <c r="L220" s="500" t="s">
        <v>929</v>
      </c>
      <c r="M220" s="500" t="s">
        <v>929</v>
      </c>
      <c r="N220" s="500" t="s">
        <v>929</v>
      </c>
      <c r="O220" s="501"/>
      <c r="P220" s="502">
        <v>0</v>
      </c>
      <c r="Q220" s="499">
        <v>0</v>
      </c>
      <c r="R220" s="499">
        <v>0</v>
      </c>
      <c r="S220" s="499">
        <v>22</v>
      </c>
      <c r="T220" s="499">
        <v>17</v>
      </c>
      <c r="U220" s="499">
        <v>0</v>
      </c>
      <c r="V220" s="232">
        <v>17</v>
      </c>
      <c r="W220" s="228">
        <v>17</v>
      </c>
      <c r="X220" s="229">
        <v>17</v>
      </c>
      <c r="Y220" s="504"/>
      <c r="Z220" s="502">
        <v>0</v>
      </c>
      <c r="AA220" s="499">
        <v>0</v>
      </c>
      <c r="AB220" s="499">
        <v>0</v>
      </c>
      <c r="AC220" s="499">
        <v>0</v>
      </c>
      <c r="AD220" s="499">
        <v>25</v>
      </c>
      <c r="AE220" s="499">
        <v>0</v>
      </c>
      <c r="AF220" s="175">
        <v>25</v>
      </c>
      <c r="AG220" s="175">
        <v>25</v>
      </c>
      <c r="AH220" s="175">
        <v>25</v>
      </c>
      <c r="AI220" s="504"/>
      <c r="AJ220" s="502">
        <v>0</v>
      </c>
      <c r="AK220" s="499">
        <v>0</v>
      </c>
      <c r="AL220" s="499">
        <v>0</v>
      </c>
      <c r="AM220" s="499">
        <v>0</v>
      </c>
      <c r="AN220" s="499">
        <v>0</v>
      </c>
      <c r="AO220" s="499">
        <v>0</v>
      </c>
      <c r="AP220" s="175">
        <v>0</v>
      </c>
      <c r="AQ220" s="175">
        <v>0</v>
      </c>
      <c r="AR220" s="175">
        <v>0</v>
      </c>
      <c r="AS220" s="504"/>
      <c r="AT220" s="502">
        <v>0</v>
      </c>
      <c r="AU220" s="499">
        <v>0</v>
      </c>
      <c r="AV220" s="499">
        <v>0</v>
      </c>
      <c r="AW220" s="499">
        <v>20</v>
      </c>
      <c r="AX220" s="129">
        <v>30</v>
      </c>
      <c r="AY220" s="499">
        <v>0</v>
      </c>
      <c r="AZ220" s="175">
        <v>10</v>
      </c>
      <c r="BA220" s="175">
        <v>10</v>
      </c>
      <c r="BB220" s="175">
        <v>10</v>
      </c>
      <c r="BC220" s="504"/>
      <c r="BD220" s="502">
        <v>0</v>
      </c>
      <c r="BE220" s="499">
        <v>0</v>
      </c>
      <c r="BF220" s="499">
        <v>0</v>
      </c>
      <c r="BG220" s="499">
        <v>0</v>
      </c>
      <c r="BH220" s="499">
        <v>0</v>
      </c>
      <c r="BI220" s="499">
        <v>0</v>
      </c>
      <c r="BJ220" s="175">
        <v>0</v>
      </c>
      <c r="BK220" s="175">
        <v>0</v>
      </c>
      <c r="BL220" s="175">
        <v>0</v>
      </c>
      <c r="BM220" s="504"/>
      <c r="BN220" s="502">
        <v>0</v>
      </c>
      <c r="BO220" s="499">
        <v>0</v>
      </c>
      <c r="BP220" s="499">
        <v>0</v>
      </c>
      <c r="BQ220" s="499">
        <v>0</v>
      </c>
      <c r="BR220" s="175">
        <v>0</v>
      </c>
      <c r="BS220" s="175">
        <v>0</v>
      </c>
      <c r="BT220" s="175"/>
      <c r="BU220" s="175"/>
      <c r="BV220" s="175"/>
      <c r="BW220" s="505"/>
      <c r="BX220" s="502">
        <v>0</v>
      </c>
      <c r="BY220" s="499">
        <v>0</v>
      </c>
      <c r="BZ220" s="499">
        <v>0</v>
      </c>
      <c r="CA220" s="499">
        <v>0</v>
      </c>
      <c r="CB220" s="499">
        <v>0</v>
      </c>
      <c r="CC220" s="499">
        <v>0</v>
      </c>
      <c r="CD220" s="175">
        <v>0</v>
      </c>
      <c r="CE220" s="175">
        <v>0</v>
      </c>
      <c r="CF220" s="175">
        <v>0</v>
      </c>
      <c r="CG220" s="506"/>
      <c r="CH220" s="507">
        <f t="shared" si="172"/>
        <v>0</v>
      </c>
      <c r="CI220" s="508">
        <f t="shared" si="173"/>
        <v>0</v>
      </c>
      <c r="CJ220" s="508">
        <f t="shared" si="174"/>
        <v>0</v>
      </c>
      <c r="CK220" s="508">
        <f t="shared" si="175"/>
        <v>42</v>
      </c>
      <c r="CL220" s="508">
        <f t="shared" si="176"/>
        <v>72</v>
      </c>
      <c r="CM220" s="508">
        <f t="shared" si="177"/>
        <v>0</v>
      </c>
      <c r="CN220" s="508">
        <f t="shared" si="178"/>
        <v>52</v>
      </c>
      <c r="CO220" s="508">
        <f t="shared" si="179"/>
        <v>52</v>
      </c>
      <c r="CP220" s="508">
        <f t="shared" si="180"/>
        <v>52</v>
      </c>
      <c r="CQ220" s="249"/>
      <c r="CR220" s="264">
        <f t="shared" si="181"/>
        <v>10</v>
      </c>
      <c r="CS220" s="257">
        <f t="shared" si="182"/>
        <v>52</v>
      </c>
    </row>
    <row r="221" spans="1:97" ht="15" customHeight="1" x14ac:dyDescent="0.25">
      <c r="A221" s="9"/>
      <c r="B221" s="495">
        <v>39</v>
      </c>
      <c r="C221" s="496" t="s">
        <v>609</v>
      </c>
      <c r="D221" s="496" t="s">
        <v>191</v>
      </c>
      <c r="E221" s="497" t="s">
        <v>862</v>
      </c>
      <c r="F221" s="498">
        <v>0</v>
      </c>
      <c r="G221" s="499">
        <v>0</v>
      </c>
      <c r="H221" s="499">
        <v>0</v>
      </c>
      <c r="I221" s="499">
        <v>0</v>
      </c>
      <c r="J221" s="499">
        <v>0</v>
      </c>
      <c r="K221" s="499">
        <v>0</v>
      </c>
      <c r="L221" s="500" t="s">
        <v>929</v>
      </c>
      <c r="M221" s="500" t="s">
        <v>929</v>
      </c>
      <c r="N221" s="500" t="s">
        <v>929</v>
      </c>
      <c r="O221" s="501"/>
      <c r="P221" s="502">
        <v>0</v>
      </c>
      <c r="Q221" s="499">
        <v>0</v>
      </c>
      <c r="R221" s="499">
        <v>0</v>
      </c>
      <c r="S221" s="499">
        <v>0</v>
      </c>
      <c r="T221" s="503"/>
      <c r="U221" s="503"/>
      <c r="V221" s="228"/>
      <c r="W221" s="228"/>
      <c r="X221" s="229"/>
      <c r="Y221" s="504"/>
      <c r="Z221" s="502">
        <v>0</v>
      </c>
      <c r="AA221" s="499">
        <v>0</v>
      </c>
      <c r="AB221" s="499">
        <v>0</v>
      </c>
      <c r="AC221" s="499">
        <v>0</v>
      </c>
      <c r="AD221" s="503"/>
      <c r="AE221" s="503"/>
      <c r="AF221" s="175"/>
      <c r="AG221" s="175"/>
      <c r="AH221" s="175"/>
      <c r="AI221" s="504"/>
      <c r="AJ221" s="502">
        <v>0</v>
      </c>
      <c r="AK221" s="499">
        <v>0</v>
      </c>
      <c r="AL221" s="499">
        <v>0</v>
      </c>
      <c r="AM221" s="499">
        <v>0</v>
      </c>
      <c r="AN221" s="499">
        <v>0</v>
      </c>
      <c r="AO221" s="499">
        <v>0</v>
      </c>
      <c r="AP221" s="175">
        <v>0</v>
      </c>
      <c r="AQ221" s="175">
        <v>0</v>
      </c>
      <c r="AR221" s="175">
        <v>0</v>
      </c>
      <c r="AS221" s="504"/>
      <c r="AT221" s="502">
        <v>0</v>
      </c>
      <c r="AU221" s="499">
        <v>0</v>
      </c>
      <c r="AV221" s="499">
        <v>0</v>
      </c>
      <c r="AW221" s="499">
        <v>0</v>
      </c>
      <c r="AX221" s="129"/>
      <c r="AY221" s="503"/>
      <c r="AZ221" s="175"/>
      <c r="BA221" s="175"/>
      <c r="BB221" s="175"/>
      <c r="BC221" s="504"/>
      <c r="BD221" s="502">
        <v>0</v>
      </c>
      <c r="BE221" s="499">
        <v>0</v>
      </c>
      <c r="BF221" s="499">
        <v>0</v>
      </c>
      <c r="BG221" s="499">
        <v>0</v>
      </c>
      <c r="BH221" s="499">
        <v>0</v>
      </c>
      <c r="BI221" s="499">
        <v>0</v>
      </c>
      <c r="BJ221" s="175">
        <v>0</v>
      </c>
      <c r="BK221" s="175">
        <v>0</v>
      </c>
      <c r="BL221" s="175">
        <v>0</v>
      </c>
      <c r="BM221" s="504"/>
      <c r="BN221" s="502">
        <v>0</v>
      </c>
      <c r="BO221" s="499">
        <v>0</v>
      </c>
      <c r="BP221" s="499">
        <v>0</v>
      </c>
      <c r="BQ221" s="499">
        <v>0</v>
      </c>
      <c r="BR221" s="175">
        <v>0</v>
      </c>
      <c r="BS221" s="175">
        <v>0</v>
      </c>
      <c r="BT221" s="175"/>
      <c r="BU221" s="175"/>
      <c r="BV221" s="175"/>
      <c r="BW221" s="505"/>
      <c r="BX221" s="502">
        <v>0</v>
      </c>
      <c r="BY221" s="499">
        <v>0</v>
      </c>
      <c r="BZ221" s="499">
        <v>0</v>
      </c>
      <c r="CA221" s="499">
        <v>0</v>
      </c>
      <c r="CB221" s="499">
        <v>0</v>
      </c>
      <c r="CC221" s="499">
        <v>0</v>
      </c>
      <c r="CD221" s="175">
        <v>0</v>
      </c>
      <c r="CE221" s="175">
        <v>0</v>
      </c>
      <c r="CF221" s="175">
        <v>0</v>
      </c>
      <c r="CG221" s="506"/>
      <c r="CH221" s="507">
        <f t="shared" si="172"/>
        <v>0</v>
      </c>
      <c r="CI221" s="508">
        <f t="shared" si="173"/>
        <v>0</v>
      </c>
      <c r="CJ221" s="508">
        <f t="shared" si="174"/>
        <v>0</v>
      </c>
      <c r="CK221" s="508">
        <f t="shared" si="175"/>
        <v>0</v>
      </c>
      <c r="CL221" s="508">
        <f t="shared" si="176"/>
        <v>0</v>
      </c>
      <c r="CM221" s="508">
        <f t="shared" si="177"/>
        <v>0</v>
      </c>
      <c r="CN221" s="508">
        <f t="shared" si="178"/>
        <v>0</v>
      </c>
      <c r="CO221" s="508">
        <f t="shared" si="179"/>
        <v>0</v>
      </c>
      <c r="CP221" s="508">
        <f t="shared" si="180"/>
        <v>0</v>
      </c>
      <c r="CQ221" s="249"/>
      <c r="CR221" s="264">
        <f t="shared" si="181"/>
        <v>0</v>
      </c>
      <c r="CS221" s="257">
        <f t="shared" si="182"/>
        <v>0</v>
      </c>
    </row>
    <row r="222" spans="1:97" ht="15" customHeight="1" x14ac:dyDescent="0.25">
      <c r="A222" s="9"/>
      <c r="B222" s="495">
        <v>39</v>
      </c>
      <c r="C222" s="496" t="s">
        <v>609</v>
      </c>
      <c r="D222" s="496" t="s">
        <v>192</v>
      </c>
      <c r="E222" s="497" t="s">
        <v>604</v>
      </c>
      <c r="F222" s="498">
        <v>0</v>
      </c>
      <c r="G222" s="499">
        <v>0</v>
      </c>
      <c r="H222" s="499">
        <v>0</v>
      </c>
      <c r="I222" s="499">
        <v>0</v>
      </c>
      <c r="J222" s="499">
        <v>0</v>
      </c>
      <c r="K222" s="499">
        <v>0</v>
      </c>
      <c r="L222" s="500" t="s">
        <v>929</v>
      </c>
      <c r="M222" s="500" t="s">
        <v>929</v>
      </c>
      <c r="N222" s="500" t="s">
        <v>929</v>
      </c>
      <c r="O222" s="501"/>
      <c r="P222" s="502">
        <v>0</v>
      </c>
      <c r="Q222" s="499">
        <v>0</v>
      </c>
      <c r="R222" s="499">
        <v>0</v>
      </c>
      <c r="S222" s="499">
        <v>0</v>
      </c>
      <c r="T222" s="503"/>
      <c r="U222" s="503"/>
      <c r="V222" s="228"/>
      <c r="W222" s="228"/>
      <c r="X222" s="229"/>
      <c r="Y222" s="504"/>
      <c r="Z222" s="502">
        <v>0</v>
      </c>
      <c r="AA222" s="499">
        <v>0</v>
      </c>
      <c r="AB222" s="499">
        <v>0</v>
      </c>
      <c r="AC222" s="499">
        <v>0</v>
      </c>
      <c r="AD222" s="503"/>
      <c r="AE222" s="503"/>
      <c r="AF222" s="175"/>
      <c r="AG222" s="175"/>
      <c r="AH222" s="175"/>
      <c r="AI222" s="504"/>
      <c r="AJ222" s="502">
        <v>0</v>
      </c>
      <c r="AK222" s="499">
        <v>0</v>
      </c>
      <c r="AL222" s="499">
        <v>0</v>
      </c>
      <c r="AM222" s="499">
        <v>0</v>
      </c>
      <c r="AN222" s="499">
        <v>0</v>
      </c>
      <c r="AO222" s="499">
        <v>0</v>
      </c>
      <c r="AP222" s="175">
        <v>0</v>
      </c>
      <c r="AQ222" s="175">
        <v>0</v>
      </c>
      <c r="AR222" s="175">
        <v>0</v>
      </c>
      <c r="AS222" s="504"/>
      <c r="AT222" s="502">
        <v>0</v>
      </c>
      <c r="AU222" s="499">
        <v>0</v>
      </c>
      <c r="AV222" s="499">
        <v>0</v>
      </c>
      <c r="AW222" s="499">
        <v>0</v>
      </c>
      <c r="AX222" s="129"/>
      <c r="AY222" s="503"/>
      <c r="AZ222" s="175"/>
      <c r="BA222" s="175"/>
      <c r="BB222" s="175"/>
      <c r="BC222" s="504"/>
      <c r="BD222" s="502">
        <v>0</v>
      </c>
      <c r="BE222" s="499">
        <v>0</v>
      </c>
      <c r="BF222" s="499">
        <v>0</v>
      </c>
      <c r="BG222" s="499">
        <v>0</v>
      </c>
      <c r="BH222" s="499">
        <v>0</v>
      </c>
      <c r="BI222" s="499">
        <v>0</v>
      </c>
      <c r="BJ222" s="175">
        <v>0</v>
      </c>
      <c r="BK222" s="175">
        <v>0</v>
      </c>
      <c r="BL222" s="175">
        <v>0</v>
      </c>
      <c r="BM222" s="504"/>
      <c r="BN222" s="502">
        <v>0</v>
      </c>
      <c r="BO222" s="499">
        <v>0</v>
      </c>
      <c r="BP222" s="499">
        <v>0</v>
      </c>
      <c r="BQ222" s="499">
        <v>0</v>
      </c>
      <c r="BR222" s="175">
        <v>0</v>
      </c>
      <c r="BS222" s="175">
        <v>0</v>
      </c>
      <c r="BT222" s="175"/>
      <c r="BU222" s="175"/>
      <c r="BV222" s="175"/>
      <c r="BW222" s="505"/>
      <c r="BX222" s="502">
        <v>0</v>
      </c>
      <c r="BY222" s="499">
        <v>0</v>
      </c>
      <c r="BZ222" s="499">
        <v>0</v>
      </c>
      <c r="CA222" s="499">
        <v>0</v>
      </c>
      <c r="CB222" s="499">
        <v>0</v>
      </c>
      <c r="CC222" s="499">
        <v>0</v>
      </c>
      <c r="CD222" s="175">
        <v>0</v>
      </c>
      <c r="CE222" s="175">
        <v>0</v>
      </c>
      <c r="CF222" s="175">
        <v>0</v>
      </c>
      <c r="CG222" s="506"/>
      <c r="CH222" s="507">
        <f t="shared" si="172"/>
        <v>0</v>
      </c>
      <c r="CI222" s="508">
        <f t="shared" si="173"/>
        <v>0</v>
      </c>
      <c r="CJ222" s="508">
        <f t="shared" si="174"/>
        <v>0</v>
      </c>
      <c r="CK222" s="508">
        <f t="shared" si="175"/>
        <v>0</v>
      </c>
      <c r="CL222" s="508">
        <f t="shared" si="176"/>
        <v>0</v>
      </c>
      <c r="CM222" s="508">
        <f t="shared" si="177"/>
        <v>0</v>
      </c>
      <c r="CN222" s="508">
        <f t="shared" si="178"/>
        <v>0</v>
      </c>
      <c r="CO222" s="508">
        <f t="shared" si="179"/>
        <v>0</v>
      </c>
      <c r="CP222" s="508">
        <f t="shared" si="180"/>
        <v>0</v>
      </c>
      <c r="CQ222" s="249"/>
      <c r="CR222" s="264">
        <f t="shared" si="181"/>
        <v>0</v>
      </c>
      <c r="CS222" s="257">
        <f t="shared" si="182"/>
        <v>0</v>
      </c>
    </row>
    <row r="223" spans="1:97" ht="15" customHeight="1" x14ac:dyDescent="0.25">
      <c r="A223" s="9"/>
      <c r="B223" s="495">
        <v>39</v>
      </c>
      <c r="C223" s="496" t="s">
        <v>609</v>
      </c>
      <c r="D223" s="496" t="s">
        <v>193</v>
      </c>
      <c r="E223" s="497" t="s">
        <v>605</v>
      </c>
      <c r="F223" s="498">
        <v>0</v>
      </c>
      <c r="G223" s="499">
        <v>0</v>
      </c>
      <c r="H223" s="499">
        <v>0</v>
      </c>
      <c r="I223" s="499">
        <v>0</v>
      </c>
      <c r="J223" s="499">
        <v>0</v>
      </c>
      <c r="K223" s="499">
        <v>0</v>
      </c>
      <c r="L223" s="500" t="s">
        <v>929</v>
      </c>
      <c r="M223" s="500" t="s">
        <v>929</v>
      </c>
      <c r="N223" s="500" t="s">
        <v>929</v>
      </c>
      <c r="O223" s="501"/>
      <c r="P223" s="502">
        <v>0</v>
      </c>
      <c r="Q223" s="499">
        <v>0</v>
      </c>
      <c r="R223" s="499">
        <v>0</v>
      </c>
      <c r="S223" s="499">
        <v>0</v>
      </c>
      <c r="T223" s="503"/>
      <c r="U223" s="503"/>
      <c r="V223" s="228"/>
      <c r="W223" s="228"/>
      <c r="X223" s="229"/>
      <c r="Y223" s="504"/>
      <c r="Z223" s="502">
        <v>0</v>
      </c>
      <c r="AA223" s="499">
        <v>0</v>
      </c>
      <c r="AB223" s="499">
        <v>0</v>
      </c>
      <c r="AC223" s="499">
        <v>0</v>
      </c>
      <c r="AD223" s="503"/>
      <c r="AE223" s="503"/>
      <c r="AF223" s="175"/>
      <c r="AG223" s="175"/>
      <c r="AH223" s="175"/>
      <c r="AI223" s="504"/>
      <c r="AJ223" s="502">
        <v>0</v>
      </c>
      <c r="AK223" s="499">
        <v>0</v>
      </c>
      <c r="AL223" s="499">
        <v>0</v>
      </c>
      <c r="AM223" s="499">
        <v>0</v>
      </c>
      <c r="AN223" s="499">
        <v>0</v>
      </c>
      <c r="AO223" s="499">
        <v>0</v>
      </c>
      <c r="AP223" s="175">
        <v>0</v>
      </c>
      <c r="AQ223" s="175">
        <v>0</v>
      </c>
      <c r="AR223" s="175">
        <v>0</v>
      </c>
      <c r="AS223" s="504"/>
      <c r="AT223" s="502">
        <v>0</v>
      </c>
      <c r="AU223" s="499">
        <v>0</v>
      </c>
      <c r="AV223" s="499">
        <v>0</v>
      </c>
      <c r="AW223" s="499">
        <v>0</v>
      </c>
      <c r="AX223" s="129"/>
      <c r="AY223" s="503"/>
      <c r="AZ223" s="175"/>
      <c r="BA223" s="175"/>
      <c r="BB223" s="175"/>
      <c r="BC223" s="504"/>
      <c r="BD223" s="502">
        <v>0</v>
      </c>
      <c r="BE223" s="499">
        <v>0</v>
      </c>
      <c r="BF223" s="499">
        <v>0</v>
      </c>
      <c r="BG223" s="499">
        <v>0</v>
      </c>
      <c r="BH223" s="499">
        <v>0</v>
      </c>
      <c r="BI223" s="499">
        <v>0</v>
      </c>
      <c r="BJ223" s="175">
        <v>0</v>
      </c>
      <c r="BK223" s="175">
        <v>0</v>
      </c>
      <c r="BL223" s="175">
        <v>0</v>
      </c>
      <c r="BM223" s="504"/>
      <c r="BN223" s="502">
        <v>0</v>
      </c>
      <c r="BO223" s="499">
        <v>0</v>
      </c>
      <c r="BP223" s="499">
        <v>0</v>
      </c>
      <c r="BQ223" s="499">
        <v>0</v>
      </c>
      <c r="BR223" s="175">
        <v>0</v>
      </c>
      <c r="BS223" s="175">
        <v>0</v>
      </c>
      <c r="BT223" s="175"/>
      <c r="BU223" s="175"/>
      <c r="BV223" s="175"/>
      <c r="BW223" s="505"/>
      <c r="BX223" s="502">
        <v>0</v>
      </c>
      <c r="BY223" s="499">
        <v>0</v>
      </c>
      <c r="BZ223" s="499">
        <v>0</v>
      </c>
      <c r="CA223" s="499">
        <v>0</v>
      </c>
      <c r="CB223" s="499">
        <v>0</v>
      </c>
      <c r="CC223" s="499">
        <v>0</v>
      </c>
      <c r="CD223" s="175">
        <v>0</v>
      </c>
      <c r="CE223" s="175">
        <v>0</v>
      </c>
      <c r="CF223" s="175">
        <v>0</v>
      </c>
      <c r="CG223" s="506"/>
      <c r="CH223" s="507">
        <f t="shared" si="172"/>
        <v>0</v>
      </c>
      <c r="CI223" s="508">
        <f t="shared" si="173"/>
        <v>0</v>
      </c>
      <c r="CJ223" s="508">
        <f t="shared" si="174"/>
        <v>0</v>
      </c>
      <c r="CK223" s="508">
        <f t="shared" si="175"/>
        <v>0</v>
      </c>
      <c r="CL223" s="508">
        <f t="shared" si="176"/>
        <v>0</v>
      </c>
      <c r="CM223" s="508">
        <f t="shared" si="177"/>
        <v>0</v>
      </c>
      <c r="CN223" s="508">
        <f t="shared" si="178"/>
        <v>0</v>
      </c>
      <c r="CO223" s="508">
        <f t="shared" si="179"/>
        <v>0</v>
      </c>
      <c r="CP223" s="508">
        <f t="shared" si="180"/>
        <v>0</v>
      </c>
      <c r="CQ223" s="249"/>
      <c r="CR223" s="264">
        <f t="shared" si="181"/>
        <v>0</v>
      </c>
      <c r="CS223" s="257">
        <f t="shared" si="182"/>
        <v>0</v>
      </c>
    </row>
    <row r="224" spans="1:97" ht="15" customHeight="1" x14ac:dyDescent="0.25">
      <c r="A224" s="9"/>
      <c r="B224" s="495">
        <v>39</v>
      </c>
      <c r="C224" s="496" t="s">
        <v>609</v>
      </c>
      <c r="D224" s="496" t="s">
        <v>194</v>
      </c>
      <c r="E224" s="497" t="s">
        <v>606</v>
      </c>
      <c r="F224" s="498">
        <v>0</v>
      </c>
      <c r="G224" s="499">
        <v>0</v>
      </c>
      <c r="H224" s="499">
        <v>0</v>
      </c>
      <c r="I224" s="499">
        <v>0</v>
      </c>
      <c r="J224" s="499">
        <v>0</v>
      </c>
      <c r="K224" s="499">
        <v>0</v>
      </c>
      <c r="L224" s="500" t="s">
        <v>929</v>
      </c>
      <c r="M224" s="500" t="s">
        <v>929</v>
      </c>
      <c r="N224" s="500" t="s">
        <v>929</v>
      </c>
      <c r="O224" s="501"/>
      <c r="P224" s="502">
        <v>0</v>
      </c>
      <c r="Q224" s="499">
        <v>0</v>
      </c>
      <c r="R224" s="499">
        <v>0</v>
      </c>
      <c r="S224" s="499">
        <v>0</v>
      </c>
      <c r="T224" s="503"/>
      <c r="U224" s="503"/>
      <c r="V224" s="226"/>
      <c r="W224" s="226"/>
      <c r="X224" s="227"/>
      <c r="Y224" s="504"/>
      <c r="Z224" s="502">
        <v>0</v>
      </c>
      <c r="AA224" s="499">
        <v>0</v>
      </c>
      <c r="AB224" s="499">
        <v>0</v>
      </c>
      <c r="AC224" s="499">
        <v>0</v>
      </c>
      <c r="AD224" s="503"/>
      <c r="AE224" s="503"/>
      <c r="AF224" s="175"/>
      <c r="AG224" s="175"/>
      <c r="AH224" s="175"/>
      <c r="AI224" s="504"/>
      <c r="AJ224" s="502">
        <v>0</v>
      </c>
      <c r="AK224" s="499">
        <v>0</v>
      </c>
      <c r="AL224" s="499">
        <v>0</v>
      </c>
      <c r="AM224" s="499">
        <v>0</v>
      </c>
      <c r="AN224" s="499">
        <v>0</v>
      </c>
      <c r="AO224" s="499">
        <v>0</v>
      </c>
      <c r="AP224" s="175">
        <v>0</v>
      </c>
      <c r="AQ224" s="175">
        <v>0</v>
      </c>
      <c r="AR224" s="175">
        <v>0</v>
      </c>
      <c r="AS224" s="504"/>
      <c r="AT224" s="502">
        <v>0</v>
      </c>
      <c r="AU224" s="499">
        <v>0</v>
      </c>
      <c r="AV224" s="499">
        <v>0</v>
      </c>
      <c r="AW224" s="499">
        <v>0</v>
      </c>
      <c r="AX224" s="129"/>
      <c r="AY224" s="503"/>
      <c r="AZ224" s="175"/>
      <c r="BA224" s="175"/>
      <c r="BB224" s="175"/>
      <c r="BC224" s="504"/>
      <c r="BD224" s="502">
        <v>0</v>
      </c>
      <c r="BE224" s="499">
        <v>0</v>
      </c>
      <c r="BF224" s="499">
        <v>0</v>
      </c>
      <c r="BG224" s="499">
        <v>0</v>
      </c>
      <c r="BH224" s="499">
        <v>0</v>
      </c>
      <c r="BI224" s="499">
        <v>0</v>
      </c>
      <c r="BJ224" s="175">
        <v>0</v>
      </c>
      <c r="BK224" s="175">
        <v>0</v>
      </c>
      <c r="BL224" s="175">
        <v>0</v>
      </c>
      <c r="BM224" s="504"/>
      <c r="BN224" s="502">
        <v>0</v>
      </c>
      <c r="BO224" s="499">
        <v>0</v>
      </c>
      <c r="BP224" s="499">
        <v>0</v>
      </c>
      <c r="BQ224" s="499">
        <v>0</v>
      </c>
      <c r="BR224" s="175">
        <v>0</v>
      </c>
      <c r="BS224" s="175">
        <v>0</v>
      </c>
      <c r="BT224" s="175"/>
      <c r="BU224" s="175"/>
      <c r="BV224" s="175"/>
      <c r="BW224" s="505"/>
      <c r="BX224" s="502">
        <v>0</v>
      </c>
      <c r="BY224" s="499">
        <v>0</v>
      </c>
      <c r="BZ224" s="499">
        <v>0</v>
      </c>
      <c r="CA224" s="499">
        <v>0</v>
      </c>
      <c r="CB224" s="499">
        <v>0</v>
      </c>
      <c r="CC224" s="499">
        <v>0</v>
      </c>
      <c r="CD224" s="175">
        <v>0</v>
      </c>
      <c r="CE224" s="175">
        <v>0</v>
      </c>
      <c r="CF224" s="175">
        <v>0</v>
      </c>
      <c r="CG224" s="506"/>
      <c r="CH224" s="507">
        <f t="shared" si="172"/>
        <v>0</v>
      </c>
      <c r="CI224" s="508">
        <f t="shared" si="173"/>
        <v>0</v>
      </c>
      <c r="CJ224" s="508">
        <f t="shared" si="174"/>
        <v>0</v>
      </c>
      <c r="CK224" s="508">
        <f t="shared" si="175"/>
        <v>0</v>
      </c>
      <c r="CL224" s="508">
        <f t="shared" si="176"/>
        <v>0</v>
      </c>
      <c r="CM224" s="508">
        <f t="shared" si="177"/>
        <v>0</v>
      </c>
      <c r="CN224" s="508">
        <f t="shared" si="178"/>
        <v>0</v>
      </c>
      <c r="CO224" s="508">
        <f t="shared" si="179"/>
        <v>0</v>
      </c>
      <c r="CP224" s="508">
        <f t="shared" si="180"/>
        <v>0</v>
      </c>
      <c r="CQ224" s="249"/>
      <c r="CR224" s="264">
        <f t="shared" si="181"/>
        <v>0</v>
      </c>
      <c r="CS224" s="257">
        <f t="shared" si="182"/>
        <v>0</v>
      </c>
    </row>
    <row r="225" spans="1:97" ht="15" customHeight="1" x14ac:dyDescent="0.25">
      <c r="A225" s="9"/>
      <c r="B225" s="495">
        <v>39</v>
      </c>
      <c r="C225" s="496" t="s">
        <v>609</v>
      </c>
      <c r="D225" s="496" t="s">
        <v>195</v>
      </c>
      <c r="E225" s="497" t="s">
        <v>607</v>
      </c>
      <c r="F225" s="498">
        <v>0</v>
      </c>
      <c r="G225" s="499">
        <v>0</v>
      </c>
      <c r="H225" s="499">
        <v>0</v>
      </c>
      <c r="I225" s="499">
        <v>0</v>
      </c>
      <c r="J225" s="499">
        <v>0</v>
      </c>
      <c r="K225" s="499">
        <v>0</v>
      </c>
      <c r="L225" s="500" t="s">
        <v>929</v>
      </c>
      <c r="M225" s="500" t="s">
        <v>929</v>
      </c>
      <c r="N225" s="500" t="s">
        <v>929</v>
      </c>
      <c r="O225" s="501"/>
      <c r="P225" s="502">
        <v>0</v>
      </c>
      <c r="Q225" s="499">
        <v>0</v>
      </c>
      <c r="R225" s="499">
        <v>0</v>
      </c>
      <c r="S225" s="499">
        <v>0</v>
      </c>
      <c r="T225" s="503"/>
      <c r="U225" s="503"/>
      <c r="V225" s="228"/>
      <c r="W225" s="228"/>
      <c r="X225" s="229"/>
      <c r="Y225" s="504"/>
      <c r="Z225" s="502">
        <v>0</v>
      </c>
      <c r="AA225" s="499">
        <v>0</v>
      </c>
      <c r="AB225" s="499">
        <v>0</v>
      </c>
      <c r="AC225" s="499">
        <v>0</v>
      </c>
      <c r="AD225" s="503"/>
      <c r="AE225" s="503"/>
      <c r="AF225" s="175"/>
      <c r="AG225" s="175"/>
      <c r="AH225" s="175"/>
      <c r="AI225" s="504"/>
      <c r="AJ225" s="502">
        <v>0</v>
      </c>
      <c r="AK225" s="499">
        <v>0</v>
      </c>
      <c r="AL225" s="499">
        <v>0</v>
      </c>
      <c r="AM225" s="499">
        <v>0</v>
      </c>
      <c r="AN225" s="499">
        <v>0</v>
      </c>
      <c r="AO225" s="499">
        <v>0</v>
      </c>
      <c r="AP225" s="175">
        <v>0</v>
      </c>
      <c r="AQ225" s="175">
        <v>0</v>
      </c>
      <c r="AR225" s="175">
        <v>0</v>
      </c>
      <c r="AS225" s="504"/>
      <c r="AT225" s="502">
        <v>0</v>
      </c>
      <c r="AU225" s="499">
        <v>0</v>
      </c>
      <c r="AV225" s="499">
        <v>0</v>
      </c>
      <c r="AW225" s="499">
        <v>0</v>
      </c>
      <c r="AX225" s="129"/>
      <c r="AY225" s="503"/>
      <c r="AZ225" s="175"/>
      <c r="BA225" s="175"/>
      <c r="BB225" s="175"/>
      <c r="BC225" s="504"/>
      <c r="BD225" s="502">
        <v>0</v>
      </c>
      <c r="BE225" s="499">
        <v>0</v>
      </c>
      <c r="BF225" s="499">
        <v>0</v>
      </c>
      <c r="BG225" s="499">
        <v>0</v>
      </c>
      <c r="BH225" s="499">
        <v>0</v>
      </c>
      <c r="BI225" s="499">
        <v>0</v>
      </c>
      <c r="BJ225" s="175">
        <v>0</v>
      </c>
      <c r="BK225" s="175">
        <v>0</v>
      </c>
      <c r="BL225" s="175">
        <v>0</v>
      </c>
      <c r="BM225" s="504"/>
      <c r="BN225" s="502">
        <v>0</v>
      </c>
      <c r="BO225" s="499">
        <v>0</v>
      </c>
      <c r="BP225" s="499">
        <v>0</v>
      </c>
      <c r="BQ225" s="499">
        <v>0</v>
      </c>
      <c r="BR225" s="175">
        <v>0</v>
      </c>
      <c r="BS225" s="175">
        <v>0</v>
      </c>
      <c r="BT225" s="175"/>
      <c r="BU225" s="175"/>
      <c r="BV225" s="175"/>
      <c r="BW225" s="505"/>
      <c r="BX225" s="502">
        <v>0</v>
      </c>
      <c r="BY225" s="499">
        <v>0</v>
      </c>
      <c r="BZ225" s="499">
        <v>0</v>
      </c>
      <c r="CA225" s="499">
        <v>0</v>
      </c>
      <c r="CB225" s="499">
        <v>0</v>
      </c>
      <c r="CC225" s="499">
        <v>0</v>
      </c>
      <c r="CD225" s="175">
        <v>0</v>
      </c>
      <c r="CE225" s="175">
        <v>0</v>
      </c>
      <c r="CF225" s="175">
        <v>0</v>
      </c>
      <c r="CG225" s="506"/>
      <c r="CH225" s="507">
        <f t="shared" si="172"/>
        <v>0</v>
      </c>
      <c r="CI225" s="508">
        <f t="shared" si="173"/>
        <v>0</v>
      </c>
      <c r="CJ225" s="508">
        <f t="shared" si="174"/>
        <v>0</v>
      </c>
      <c r="CK225" s="508">
        <f t="shared" si="175"/>
        <v>0</v>
      </c>
      <c r="CL225" s="508">
        <f t="shared" si="176"/>
        <v>0</v>
      </c>
      <c r="CM225" s="508">
        <f t="shared" si="177"/>
        <v>0</v>
      </c>
      <c r="CN225" s="508">
        <f t="shared" si="178"/>
        <v>0</v>
      </c>
      <c r="CO225" s="508">
        <f t="shared" si="179"/>
        <v>0</v>
      </c>
      <c r="CP225" s="508">
        <f t="shared" si="180"/>
        <v>0</v>
      </c>
      <c r="CQ225" s="249"/>
      <c r="CR225" s="264">
        <f t="shared" si="181"/>
        <v>0</v>
      </c>
      <c r="CS225" s="257">
        <f t="shared" si="182"/>
        <v>0</v>
      </c>
    </row>
    <row r="226" spans="1:97" ht="15" customHeight="1" x14ac:dyDescent="0.25">
      <c r="A226" s="9"/>
      <c r="B226" s="480">
        <v>39</v>
      </c>
      <c r="C226" s="481" t="s">
        <v>609</v>
      </c>
      <c r="D226" s="481" t="s">
        <v>196</v>
      </c>
      <c r="E226" s="482" t="s">
        <v>608</v>
      </c>
      <c r="F226" s="483">
        <v>16</v>
      </c>
      <c r="G226" s="484">
        <v>16</v>
      </c>
      <c r="H226" s="484">
        <v>0</v>
      </c>
      <c r="I226" s="484">
        <v>34</v>
      </c>
      <c r="J226" s="484">
        <v>85</v>
      </c>
      <c r="K226" s="484">
        <v>0</v>
      </c>
      <c r="L226" s="233">
        <v>80</v>
      </c>
      <c r="M226" s="233">
        <v>80</v>
      </c>
      <c r="N226" s="233">
        <v>80</v>
      </c>
      <c r="O226" s="486"/>
      <c r="P226" s="487">
        <v>32</v>
      </c>
      <c r="Q226" s="484">
        <v>0</v>
      </c>
      <c r="R226" s="484">
        <v>0</v>
      </c>
      <c r="S226" s="484">
        <v>0</v>
      </c>
      <c r="T226" s="488"/>
      <c r="U226" s="488"/>
      <c r="V226" s="233"/>
      <c r="W226" s="234"/>
      <c r="X226" s="235"/>
      <c r="Y226" s="489"/>
      <c r="Z226" s="487">
        <v>36</v>
      </c>
      <c r="AA226" s="484">
        <v>36</v>
      </c>
      <c r="AB226" s="484">
        <v>0</v>
      </c>
      <c r="AC226" s="484">
        <v>36</v>
      </c>
      <c r="AD226" s="484">
        <v>87</v>
      </c>
      <c r="AE226" s="484">
        <v>0</v>
      </c>
      <c r="AF226" s="146">
        <v>70</v>
      </c>
      <c r="AG226" s="146">
        <v>70</v>
      </c>
      <c r="AH226" s="146">
        <v>70</v>
      </c>
      <c r="AI226" s="489"/>
      <c r="AJ226" s="487">
        <v>47</v>
      </c>
      <c r="AK226" s="484">
        <v>47</v>
      </c>
      <c r="AL226" s="484">
        <v>0</v>
      </c>
      <c r="AM226" s="484">
        <v>10</v>
      </c>
      <c r="AN226" s="484">
        <v>10</v>
      </c>
      <c r="AO226" s="484">
        <v>0</v>
      </c>
      <c r="AP226" s="146">
        <v>8</v>
      </c>
      <c r="AQ226" s="146">
        <v>8</v>
      </c>
      <c r="AR226" s="146">
        <v>8</v>
      </c>
      <c r="AS226" s="489"/>
      <c r="AT226" s="487">
        <v>34</v>
      </c>
      <c r="AU226" s="484">
        <v>34</v>
      </c>
      <c r="AV226" s="484">
        <v>0</v>
      </c>
      <c r="AW226" s="484">
        <v>62</v>
      </c>
      <c r="AX226" s="127">
        <v>54</v>
      </c>
      <c r="AY226" s="484">
        <v>0</v>
      </c>
      <c r="AZ226" s="146">
        <v>43</v>
      </c>
      <c r="BA226" s="146">
        <v>43</v>
      </c>
      <c r="BB226" s="146">
        <v>43</v>
      </c>
      <c r="BC226" s="489"/>
      <c r="BD226" s="487">
        <v>29</v>
      </c>
      <c r="BE226" s="484">
        <v>29</v>
      </c>
      <c r="BF226" s="484">
        <v>0</v>
      </c>
      <c r="BG226" s="484">
        <v>17</v>
      </c>
      <c r="BH226" s="484">
        <v>12</v>
      </c>
      <c r="BI226" s="484">
        <v>5</v>
      </c>
      <c r="BJ226" s="146">
        <v>7</v>
      </c>
      <c r="BK226" s="146">
        <v>7</v>
      </c>
      <c r="BL226" s="146">
        <v>7</v>
      </c>
      <c r="BM226" s="489"/>
      <c r="BN226" s="487">
        <v>45</v>
      </c>
      <c r="BO226" s="484">
        <v>45</v>
      </c>
      <c r="BP226" s="484">
        <v>0</v>
      </c>
      <c r="BQ226" s="484">
        <v>45</v>
      </c>
      <c r="BR226" s="146">
        <v>31</v>
      </c>
      <c r="BS226" s="146">
        <v>0</v>
      </c>
      <c r="BT226" s="146">
        <v>15</v>
      </c>
      <c r="BU226" s="146">
        <v>15</v>
      </c>
      <c r="BV226" s="146">
        <v>15</v>
      </c>
      <c r="BW226" s="490"/>
      <c r="BX226" s="487">
        <v>46</v>
      </c>
      <c r="BY226" s="484">
        <v>46</v>
      </c>
      <c r="BZ226" s="484">
        <v>0</v>
      </c>
      <c r="CA226" s="484">
        <v>40</v>
      </c>
      <c r="CB226" s="484">
        <v>32</v>
      </c>
      <c r="CC226" s="484">
        <v>0</v>
      </c>
      <c r="CD226" s="146">
        <v>31</v>
      </c>
      <c r="CE226" s="146">
        <v>31</v>
      </c>
      <c r="CF226" s="146">
        <v>31</v>
      </c>
      <c r="CG226" s="491"/>
      <c r="CH226" s="492">
        <f t="shared" si="172"/>
        <v>285</v>
      </c>
      <c r="CI226" s="493">
        <f t="shared" si="173"/>
        <v>253</v>
      </c>
      <c r="CJ226" s="493">
        <f t="shared" si="174"/>
        <v>0</v>
      </c>
      <c r="CK226" s="493">
        <f t="shared" si="175"/>
        <v>244</v>
      </c>
      <c r="CL226" s="493">
        <f t="shared" si="176"/>
        <v>311</v>
      </c>
      <c r="CM226" s="493">
        <f t="shared" si="177"/>
        <v>5</v>
      </c>
      <c r="CN226" s="493">
        <f t="shared" si="178"/>
        <v>254</v>
      </c>
      <c r="CO226" s="493">
        <f t="shared" si="179"/>
        <v>254</v>
      </c>
      <c r="CP226" s="493">
        <f t="shared" si="180"/>
        <v>254</v>
      </c>
      <c r="CQ226"/>
      <c r="CR226" s="255">
        <f t="shared" si="181"/>
        <v>10</v>
      </c>
      <c r="CS226" s="256">
        <f t="shared" si="182"/>
        <v>1</v>
      </c>
    </row>
    <row r="227" spans="1:97" ht="15" customHeight="1" x14ac:dyDescent="0.25">
      <c r="A227" s="9"/>
      <c r="B227" s="495">
        <v>39</v>
      </c>
      <c r="C227" s="496" t="s">
        <v>609</v>
      </c>
      <c r="D227" s="496" t="s">
        <v>196</v>
      </c>
      <c r="E227" s="497" t="s">
        <v>608</v>
      </c>
      <c r="F227" s="498">
        <v>0</v>
      </c>
      <c r="G227" s="499">
        <v>0</v>
      </c>
      <c r="H227" s="499">
        <v>0</v>
      </c>
      <c r="I227" s="499">
        <v>0</v>
      </c>
      <c r="J227" s="499">
        <v>20</v>
      </c>
      <c r="K227" s="499">
        <v>0</v>
      </c>
      <c r="L227" s="500">
        <v>20</v>
      </c>
      <c r="M227" s="500">
        <v>20</v>
      </c>
      <c r="N227" s="500">
        <v>20</v>
      </c>
      <c r="O227" s="501"/>
      <c r="P227" s="502">
        <v>32</v>
      </c>
      <c r="Q227" s="499">
        <v>0</v>
      </c>
      <c r="R227" s="499">
        <v>0</v>
      </c>
      <c r="S227" s="499">
        <v>0</v>
      </c>
      <c r="T227" s="503"/>
      <c r="U227" s="503"/>
      <c r="V227" s="228"/>
      <c r="W227" s="228"/>
      <c r="X227" s="229"/>
      <c r="Y227" s="504"/>
      <c r="Z227" s="502">
        <v>36</v>
      </c>
      <c r="AA227" s="499">
        <v>36</v>
      </c>
      <c r="AB227" s="499">
        <v>0</v>
      </c>
      <c r="AC227" s="499">
        <v>36</v>
      </c>
      <c r="AD227" s="499">
        <v>87</v>
      </c>
      <c r="AE227" s="499">
        <v>0</v>
      </c>
      <c r="AF227" s="175">
        <v>70</v>
      </c>
      <c r="AG227" s="175">
        <v>70</v>
      </c>
      <c r="AH227" s="175">
        <v>70</v>
      </c>
      <c r="AI227" s="504"/>
      <c r="AJ227" s="502">
        <v>47</v>
      </c>
      <c r="AK227" s="499">
        <v>47</v>
      </c>
      <c r="AL227" s="499">
        <v>0</v>
      </c>
      <c r="AM227" s="499">
        <v>10</v>
      </c>
      <c r="AN227" s="499">
        <v>10</v>
      </c>
      <c r="AO227" s="499">
        <v>0</v>
      </c>
      <c r="AP227" s="175">
        <v>8</v>
      </c>
      <c r="AQ227" s="175">
        <v>8</v>
      </c>
      <c r="AR227" s="175">
        <v>8</v>
      </c>
      <c r="AS227" s="504"/>
      <c r="AT227" s="502">
        <v>34</v>
      </c>
      <c r="AU227" s="499">
        <v>34</v>
      </c>
      <c r="AV227" s="499">
        <v>0</v>
      </c>
      <c r="AW227" s="499">
        <v>62</v>
      </c>
      <c r="AX227" s="129">
        <v>54</v>
      </c>
      <c r="AY227" s="499">
        <v>0</v>
      </c>
      <c r="AZ227" s="175">
        <v>43</v>
      </c>
      <c r="BA227" s="175">
        <v>43</v>
      </c>
      <c r="BB227" s="175">
        <v>43</v>
      </c>
      <c r="BC227" s="504"/>
      <c r="BD227" s="502">
        <v>29</v>
      </c>
      <c r="BE227" s="499">
        <v>29</v>
      </c>
      <c r="BF227" s="499">
        <v>0</v>
      </c>
      <c r="BG227" s="499">
        <v>17</v>
      </c>
      <c r="BH227" s="499">
        <v>12</v>
      </c>
      <c r="BI227" s="499">
        <v>5</v>
      </c>
      <c r="BJ227" s="175">
        <v>7</v>
      </c>
      <c r="BK227" s="175">
        <v>7</v>
      </c>
      <c r="BL227" s="175">
        <v>7</v>
      </c>
      <c r="BM227" s="504"/>
      <c r="BN227" s="502">
        <v>45</v>
      </c>
      <c r="BO227" s="499">
        <v>45</v>
      </c>
      <c r="BP227" s="499">
        <v>0</v>
      </c>
      <c r="BQ227" s="499">
        <v>45</v>
      </c>
      <c r="BR227" s="175">
        <v>31</v>
      </c>
      <c r="BS227" s="175">
        <v>0</v>
      </c>
      <c r="BT227" s="175">
        <v>15</v>
      </c>
      <c r="BU227" s="175">
        <v>15</v>
      </c>
      <c r="BV227" s="175">
        <v>15</v>
      </c>
      <c r="BW227" s="505"/>
      <c r="BX227" s="502">
        <v>46</v>
      </c>
      <c r="BY227" s="499">
        <v>46</v>
      </c>
      <c r="BZ227" s="499">
        <v>0</v>
      </c>
      <c r="CA227" s="499">
        <v>40</v>
      </c>
      <c r="CB227" s="499">
        <v>32</v>
      </c>
      <c r="CC227" s="499">
        <v>0</v>
      </c>
      <c r="CD227" s="175">
        <v>31</v>
      </c>
      <c r="CE227" s="175">
        <v>31</v>
      </c>
      <c r="CF227" s="175">
        <v>31</v>
      </c>
      <c r="CG227" s="506"/>
      <c r="CH227" s="507">
        <f t="shared" si="172"/>
        <v>269</v>
      </c>
      <c r="CI227" s="508">
        <f t="shared" si="173"/>
        <v>237</v>
      </c>
      <c r="CJ227" s="508">
        <f t="shared" si="174"/>
        <v>0</v>
      </c>
      <c r="CK227" s="508">
        <f t="shared" si="175"/>
        <v>210</v>
      </c>
      <c r="CL227" s="508">
        <f t="shared" si="176"/>
        <v>246</v>
      </c>
      <c r="CM227" s="508">
        <f t="shared" si="177"/>
        <v>5</v>
      </c>
      <c r="CN227" s="508">
        <f t="shared" si="178"/>
        <v>194</v>
      </c>
      <c r="CO227" s="508">
        <f t="shared" si="179"/>
        <v>194</v>
      </c>
      <c r="CP227" s="508">
        <f t="shared" si="180"/>
        <v>194</v>
      </c>
      <c r="CQ227" s="249"/>
      <c r="CR227" s="264">
        <f t="shared" si="181"/>
        <v>-16</v>
      </c>
      <c r="CS227" s="257">
        <f t="shared" si="182"/>
        <v>-43</v>
      </c>
    </row>
    <row r="228" spans="1:97" ht="15" customHeight="1" x14ac:dyDescent="0.25">
      <c r="A228" s="9"/>
      <c r="B228" s="495">
        <v>39</v>
      </c>
      <c r="C228" s="496" t="s">
        <v>609</v>
      </c>
      <c r="D228" s="496" t="s">
        <v>418</v>
      </c>
      <c r="E228" s="497" t="s">
        <v>610</v>
      </c>
      <c r="F228" s="498">
        <v>0</v>
      </c>
      <c r="G228" s="499">
        <v>0</v>
      </c>
      <c r="H228" s="499">
        <v>0</v>
      </c>
      <c r="I228" s="499">
        <v>0</v>
      </c>
      <c r="J228" s="499">
        <v>65</v>
      </c>
      <c r="K228" s="499">
        <v>0</v>
      </c>
      <c r="L228" s="509">
        <v>60</v>
      </c>
      <c r="M228" s="509">
        <v>60</v>
      </c>
      <c r="N228" s="509">
        <v>60</v>
      </c>
      <c r="O228" s="501"/>
      <c r="P228" s="524"/>
      <c r="Q228" s="503"/>
      <c r="R228" s="503"/>
      <c r="S228" s="503"/>
      <c r="T228" s="503"/>
      <c r="U228" s="503"/>
      <c r="V228" s="228"/>
      <c r="W228" s="228"/>
      <c r="X228" s="229"/>
      <c r="Y228" s="522"/>
      <c r="Z228" s="524"/>
      <c r="AA228" s="503"/>
      <c r="AB228" s="503"/>
      <c r="AC228" s="503"/>
      <c r="AD228" s="503"/>
      <c r="AE228" s="503"/>
      <c r="AF228" s="175"/>
      <c r="AG228" s="175"/>
      <c r="AH228" s="175"/>
      <c r="AI228" s="522"/>
      <c r="AJ228" s="524"/>
      <c r="AK228" s="503"/>
      <c r="AL228" s="503"/>
      <c r="AM228" s="503"/>
      <c r="AN228" s="503"/>
      <c r="AO228" s="503"/>
      <c r="AP228" s="175">
        <v>0</v>
      </c>
      <c r="AQ228" s="175">
        <v>0</v>
      </c>
      <c r="AR228" s="175">
        <v>0</v>
      </c>
      <c r="AS228" s="522"/>
      <c r="AT228" s="524"/>
      <c r="AU228" s="503"/>
      <c r="AV228" s="503"/>
      <c r="AW228" s="503"/>
      <c r="AX228" s="129"/>
      <c r="AY228" s="503"/>
      <c r="AZ228" s="175"/>
      <c r="BA228" s="175"/>
      <c r="BB228" s="175"/>
      <c r="BC228" s="522"/>
      <c r="BD228" s="524"/>
      <c r="BE228" s="503"/>
      <c r="BF228" s="503"/>
      <c r="BG228" s="503"/>
      <c r="BH228" s="503"/>
      <c r="BI228" s="503"/>
      <c r="BJ228" s="175"/>
      <c r="BK228" s="175"/>
      <c r="BL228" s="175"/>
      <c r="BM228" s="522"/>
      <c r="BN228" s="524"/>
      <c r="BO228" s="503"/>
      <c r="BP228" s="503"/>
      <c r="BQ228" s="503"/>
      <c r="BR228" s="175">
        <v>0</v>
      </c>
      <c r="BS228" s="175">
        <v>0</v>
      </c>
      <c r="BT228" s="175">
        <v>0</v>
      </c>
      <c r="BU228" s="175">
        <v>0</v>
      </c>
      <c r="BV228" s="175">
        <v>0</v>
      </c>
      <c r="BW228" s="505"/>
      <c r="BX228" s="524"/>
      <c r="BY228" s="503"/>
      <c r="BZ228" s="503"/>
      <c r="CA228" s="503"/>
      <c r="CB228" s="503"/>
      <c r="CC228" s="503"/>
      <c r="CD228" s="175">
        <v>0</v>
      </c>
      <c r="CE228" s="175">
        <v>0</v>
      </c>
      <c r="CF228" s="175">
        <v>0</v>
      </c>
      <c r="CG228" s="506"/>
      <c r="CH228" s="507">
        <f t="shared" si="172"/>
        <v>0</v>
      </c>
      <c r="CI228" s="508">
        <f t="shared" si="173"/>
        <v>0</v>
      </c>
      <c r="CJ228" s="508">
        <f t="shared" si="174"/>
        <v>0</v>
      </c>
      <c r="CK228" s="508">
        <f t="shared" si="175"/>
        <v>0</v>
      </c>
      <c r="CL228" s="508">
        <f t="shared" si="176"/>
        <v>65</v>
      </c>
      <c r="CM228" s="508">
        <f t="shared" si="177"/>
        <v>0</v>
      </c>
      <c r="CN228" s="508">
        <f t="shared" si="178"/>
        <v>60</v>
      </c>
      <c r="CO228" s="508">
        <f t="shared" si="179"/>
        <v>60</v>
      </c>
      <c r="CP228" s="508">
        <f t="shared" si="180"/>
        <v>60</v>
      </c>
      <c r="CQ228" s="249"/>
      <c r="CR228" s="264">
        <f t="shared" si="181"/>
        <v>60</v>
      </c>
      <c r="CS228" s="257">
        <f t="shared" si="182"/>
        <v>60</v>
      </c>
    </row>
    <row r="229" spans="1:97" ht="15" customHeight="1" x14ac:dyDescent="0.25">
      <c r="A229" s="9"/>
      <c r="B229" s="480">
        <v>39</v>
      </c>
      <c r="C229" s="481" t="s">
        <v>609</v>
      </c>
      <c r="D229" s="481" t="s">
        <v>197</v>
      </c>
      <c r="E229" s="482" t="s">
        <v>611</v>
      </c>
      <c r="F229" s="483">
        <v>0</v>
      </c>
      <c r="G229" s="484">
        <v>0</v>
      </c>
      <c r="H229" s="484">
        <v>0</v>
      </c>
      <c r="I229" s="484">
        <v>0</v>
      </c>
      <c r="J229" s="484">
        <v>0</v>
      </c>
      <c r="K229" s="484">
        <v>0</v>
      </c>
      <c r="L229" s="485" t="s">
        <v>929</v>
      </c>
      <c r="M229" s="485" t="s">
        <v>929</v>
      </c>
      <c r="N229" s="485" t="s">
        <v>929</v>
      </c>
      <c r="O229" s="486"/>
      <c r="P229" s="487">
        <v>0</v>
      </c>
      <c r="Q229" s="484">
        <v>0</v>
      </c>
      <c r="R229" s="484">
        <v>0</v>
      </c>
      <c r="S229" s="484">
        <v>0</v>
      </c>
      <c r="T229" s="488"/>
      <c r="U229" s="488"/>
      <c r="V229" s="233"/>
      <c r="W229" s="234"/>
      <c r="X229" s="235"/>
      <c r="Y229" s="489"/>
      <c r="Z229" s="487">
        <v>0</v>
      </c>
      <c r="AA229" s="484">
        <v>0</v>
      </c>
      <c r="AB229" s="484">
        <v>0</v>
      </c>
      <c r="AC229" s="484">
        <v>0</v>
      </c>
      <c r="AD229" s="488"/>
      <c r="AE229" s="488"/>
      <c r="AF229" s="146"/>
      <c r="AG229" s="146"/>
      <c r="AH229" s="146"/>
      <c r="AI229" s="489"/>
      <c r="AJ229" s="487">
        <v>0</v>
      </c>
      <c r="AK229" s="484">
        <v>0</v>
      </c>
      <c r="AL229" s="484">
        <v>0</v>
      </c>
      <c r="AM229" s="484">
        <v>0</v>
      </c>
      <c r="AN229" s="484">
        <v>0</v>
      </c>
      <c r="AO229" s="484">
        <v>0</v>
      </c>
      <c r="AP229" s="146">
        <v>0</v>
      </c>
      <c r="AQ229" s="146">
        <v>0</v>
      </c>
      <c r="AR229" s="146">
        <v>0</v>
      </c>
      <c r="AS229" s="489"/>
      <c r="AT229" s="487">
        <v>0</v>
      </c>
      <c r="AU229" s="484">
        <v>0</v>
      </c>
      <c r="AV229" s="484">
        <v>0</v>
      </c>
      <c r="AW229" s="484">
        <v>0</v>
      </c>
      <c r="AX229" s="127"/>
      <c r="AY229" s="488"/>
      <c r="AZ229" s="146"/>
      <c r="BA229" s="146"/>
      <c r="BB229" s="146"/>
      <c r="BC229" s="489"/>
      <c r="BD229" s="487">
        <v>0</v>
      </c>
      <c r="BE229" s="484">
        <v>0</v>
      </c>
      <c r="BF229" s="484">
        <v>0</v>
      </c>
      <c r="BG229" s="484">
        <v>0</v>
      </c>
      <c r="BH229" s="484">
        <v>0</v>
      </c>
      <c r="BI229" s="484">
        <v>0</v>
      </c>
      <c r="BJ229" s="146">
        <v>0</v>
      </c>
      <c r="BK229" s="146">
        <v>0</v>
      </c>
      <c r="BL229" s="146">
        <v>0</v>
      </c>
      <c r="BM229" s="489"/>
      <c r="BN229" s="487">
        <v>0</v>
      </c>
      <c r="BO229" s="484">
        <v>0</v>
      </c>
      <c r="BP229" s="484">
        <v>0</v>
      </c>
      <c r="BQ229" s="484">
        <v>0</v>
      </c>
      <c r="BR229" s="146">
        <v>0</v>
      </c>
      <c r="BS229" s="146">
        <v>0</v>
      </c>
      <c r="BT229" s="146">
        <v>0</v>
      </c>
      <c r="BU229" s="146"/>
      <c r="BV229" s="146"/>
      <c r="BW229" s="490"/>
      <c r="BX229" s="487">
        <v>0</v>
      </c>
      <c r="BY229" s="484">
        <v>0</v>
      </c>
      <c r="BZ229" s="484">
        <v>0</v>
      </c>
      <c r="CA229" s="484">
        <v>0</v>
      </c>
      <c r="CB229" s="484">
        <v>0</v>
      </c>
      <c r="CC229" s="484">
        <v>0</v>
      </c>
      <c r="CD229" s="146">
        <v>0</v>
      </c>
      <c r="CE229" s="146">
        <v>0</v>
      </c>
      <c r="CF229" s="146">
        <v>0</v>
      </c>
      <c r="CG229" s="491"/>
      <c r="CH229" s="492">
        <f t="shared" si="172"/>
        <v>0</v>
      </c>
      <c r="CI229" s="493">
        <f t="shared" si="173"/>
        <v>0</v>
      </c>
      <c r="CJ229" s="493">
        <f t="shared" si="174"/>
        <v>0</v>
      </c>
      <c r="CK229" s="493">
        <f t="shared" si="175"/>
        <v>0</v>
      </c>
      <c r="CL229" s="493">
        <f t="shared" si="176"/>
        <v>0</v>
      </c>
      <c r="CM229" s="493">
        <f t="shared" si="177"/>
        <v>0</v>
      </c>
      <c r="CN229" s="493">
        <f t="shared" si="178"/>
        <v>0</v>
      </c>
      <c r="CO229" s="493">
        <f t="shared" si="179"/>
        <v>0</v>
      </c>
      <c r="CP229" s="493">
        <f t="shared" si="180"/>
        <v>0</v>
      </c>
      <c r="CQ229"/>
      <c r="CR229" s="255">
        <f t="shared" si="181"/>
        <v>0</v>
      </c>
      <c r="CS229" s="256">
        <f t="shared" si="182"/>
        <v>0</v>
      </c>
    </row>
    <row r="230" spans="1:97" ht="15" customHeight="1" x14ac:dyDescent="0.25">
      <c r="A230" s="9"/>
      <c r="B230" s="480">
        <v>39</v>
      </c>
      <c r="C230" s="481" t="s">
        <v>609</v>
      </c>
      <c r="D230" s="481" t="s">
        <v>198</v>
      </c>
      <c r="E230" s="482" t="s">
        <v>612</v>
      </c>
      <c r="F230" s="483">
        <v>20</v>
      </c>
      <c r="G230" s="484">
        <v>20</v>
      </c>
      <c r="H230" s="484">
        <v>0</v>
      </c>
      <c r="I230" s="484">
        <v>0</v>
      </c>
      <c r="J230" s="484">
        <v>0</v>
      </c>
      <c r="K230" s="484">
        <v>0</v>
      </c>
      <c r="L230" s="485" t="s">
        <v>929</v>
      </c>
      <c r="M230" s="485" t="s">
        <v>929</v>
      </c>
      <c r="N230" s="485" t="s">
        <v>929</v>
      </c>
      <c r="O230" s="486"/>
      <c r="P230" s="487">
        <v>0</v>
      </c>
      <c r="Q230" s="484">
        <v>0</v>
      </c>
      <c r="R230" s="484">
        <v>0</v>
      </c>
      <c r="S230" s="484">
        <v>0</v>
      </c>
      <c r="T230" s="488"/>
      <c r="U230" s="488"/>
      <c r="V230" s="525"/>
      <c r="W230" s="525"/>
      <c r="X230" s="525"/>
      <c r="Y230" s="489"/>
      <c r="Z230" s="487">
        <v>20</v>
      </c>
      <c r="AA230" s="484">
        <v>20</v>
      </c>
      <c r="AB230" s="484">
        <v>0</v>
      </c>
      <c r="AC230" s="484">
        <v>0</v>
      </c>
      <c r="AD230" s="488"/>
      <c r="AE230" s="488"/>
      <c r="AF230" s="146"/>
      <c r="AG230" s="146"/>
      <c r="AH230" s="146"/>
      <c r="AI230" s="489"/>
      <c r="AJ230" s="487">
        <v>20</v>
      </c>
      <c r="AK230" s="484">
        <v>20</v>
      </c>
      <c r="AL230" s="484">
        <v>0</v>
      </c>
      <c r="AM230" s="484">
        <v>0</v>
      </c>
      <c r="AN230" s="484">
        <v>0</v>
      </c>
      <c r="AO230" s="484">
        <v>0</v>
      </c>
      <c r="AP230" s="146">
        <v>0</v>
      </c>
      <c r="AQ230" s="146">
        <v>0</v>
      </c>
      <c r="AR230" s="146">
        <v>0</v>
      </c>
      <c r="AS230" s="489"/>
      <c r="AT230" s="487">
        <v>0</v>
      </c>
      <c r="AU230" s="484">
        <v>0</v>
      </c>
      <c r="AV230" s="484">
        <v>0</v>
      </c>
      <c r="AW230" s="484">
        <v>0</v>
      </c>
      <c r="AX230" s="127">
        <v>0</v>
      </c>
      <c r="AY230" s="484">
        <v>0</v>
      </c>
      <c r="AZ230" s="146">
        <v>0</v>
      </c>
      <c r="BA230" s="146">
        <v>0</v>
      </c>
      <c r="BB230" s="146">
        <v>0</v>
      </c>
      <c r="BC230" s="489"/>
      <c r="BD230" s="487">
        <v>40</v>
      </c>
      <c r="BE230" s="484">
        <v>40</v>
      </c>
      <c r="BF230" s="484">
        <v>0</v>
      </c>
      <c r="BG230" s="484">
        <v>40</v>
      </c>
      <c r="BH230" s="484">
        <v>25</v>
      </c>
      <c r="BI230" s="484">
        <v>0</v>
      </c>
      <c r="BJ230" s="146">
        <v>25</v>
      </c>
      <c r="BK230" s="146">
        <v>25</v>
      </c>
      <c r="BL230" s="146">
        <v>25</v>
      </c>
      <c r="BM230" s="489"/>
      <c r="BN230" s="487">
        <v>30</v>
      </c>
      <c r="BO230" s="484">
        <v>30</v>
      </c>
      <c r="BP230" s="484">
        <v>0</v>
      </c>
      <c r="BQ230" s="484">
        <v>14</v>
      </c>
      <c r="BR230" s="146">
        <v>0</v>
      </c>
      <c r="BS230" s="146">
        <v>0</v>
      </c>
      <c r="BT230" s="146">
        <v>0</v>
      </c>
      <c r="BU230" s="146">
        <v>0</v>
      </c>
      <c r="BV230" s="146">
        <v>0</v>
      </c>
      <c r="BW230" s="490"/>
      <c r="BX230" s="487">
        <v>30</v>
      </c>
      <c r="BY230" s="484">
        <v>30</v>
      </c>
      <c r="BZ230" s="484">
        <v>0</v>
      </c>
      <c r="CA230" s="484">
        <v>30</v>
      </c>
      <c r="CB230" s="484">
        <v>12</v>
      </c>
      <c r="CC230" s="484">
        <v>0</v>
      </c>
      <c r="CD230" s="146">
        <v>0</v>
      </c>
      <c r="CE230" s="146">
        <v>0</v>
      </c>
      <c r="CF230" s="146">
        <v>0</v>
      </c>
      <c r="CG230" s="491"/>
      <c r="CH230" s="492">
        <f t="shared" si="172"/>
        <v>160</v>
      </c>
      <c r="CI230" s="493">
        <f t="shared" si="173"/>
        <v>160</v>
      </c>
      <c r="CJ230" s="493">
        <f t="shared" si="174"/>
        <v>0</v>
      </c>
      <c r="CK230" s="493">
        <f t="shared" si="175"/>
        <v>84</v>
      </c>
      <c r="CL230" s="493">
        <f t="shared" si="176"/>
        <v>37</v>
      </c>
      <c r="CM230" s="493">
        <f t="shared" si="177"/>
        <v>0</v>
      </c>
      <c r="CN230" s="493">
        <f t="shared" si="178"/>
        <v>25</v>
      </c>
      <c r="CO230" s="493">
        <f t="shared" si="179"/>
        <v>25</v>
      </c>
      <c r="CP230" s="493">
        <f t="shared" si="180"/>
        <v>25</v>
      </c>
      <c r="CQ230"/>
      <c r="CR230" s="255">
        <f t="shared" si="181"/>
        <v>-59</v>
      </c>
      <c r="CS230" s="256">
        <f t="shared" si="182"/>
        <v>-135</v>
      </c>
    </row>
    <row r="231" spans="1:97" ht="15" customHeight="1" x14ac:dyDescent="0.25">
      <c r="A231" s="9"/>
      <c r="B231" s="480">
        <v>39</v>
      </c>
      <c r="C231" s="481" t="s">
        <v>609</v>
      </c>
      <c r="D231" s="481" t="s">
        <v>199</v>
      </c>
      <c r="E231" s="482" t="s">
        <v>613</v>
      </c>
      <c r="F231" s="483">
        <v>20</v>
      </c>
      <c r="G231" s="484">
        <v>20</v>
      </c>
      <c r="H231" s="484">
        <v>0</v>
      </c>
      <c r="I231" s="484">
        <v>0</v>
      </c>
      <c r="J231" s="484">
        <v>0</v>
      </c>
      <c r="K231" s="484">
        <v>0</v>
      </c>
      <c r="L231" s="485" t="s">
        <v>929</v>
      </c>
      <c r="M231" s="485" t="s">
        <v>929</v>
      </c>
      <c r="N231" s="485" t="s">
        <v>929</v>
      </c>
      <c r="O231" s="486"/>
      <c r="P231" s="487">
        <v>12</v>
      </c>
      <c r="Q231" s="484">
        <v>12</v>
      </c>
      <c r="R231" s="484">
        <v>0</v>
      </c>
      <c r="S231" s="484">
        <v>0</v>
      </c>
      <c r="T231" s="488"/>
      <c r="U231" s="488"/>
      <c r="V231" s="525"/>
      <c r="W231" s="525"/>
      <c r="X231" s="525"/>
      <c r="Y231" s="489"/>
      <c r="Z231" s="487">
        <v>20</v>
      </c>
      <c r="AA231" s="484">
        <v>20</v>
      </c>
      <c r="AB231" s="484">
        <v>0</v>
      </c>
      <c r="AC231" s="484">
        <v>12</v>
      </c>
      <c r="AD231" s="484">
        <v>12</v>
      </c>
      <c r="AE231" s="484">
        <v>0</v>
      </c>
      <c r="AF231" s="146">
        <v>14</v>
      </c>
      <c r="AG231" s="146">
        <v>14</v>
      </c>
      <c r="AH231" s="146">
        <v>14</v>
      </c>
      <c r="AI231" s="489"/>
      <c r="AJ231" s="487">
        <v>20</v>
      </c>
      <c r="AK231" s="484">
        <v>20</v>
      </c>
      <c r="AL231" s="484">
        <v>0</v>
      </c>
      <c r="AM231" s="484">
        <v>6</v>
      </c>
      <c r="AN231" s="484">
        <v>18</v>
      </c>
      <c r="AO231" s="484">
        <v>0</v>
      </c>
      <c r="AP231" s="177">
        <v>12</v>
      </c>
      <c r="AQ231" s="177">
        <v>12</v>
      </c>
      <c r="AR231" s="177">
        <v>12</v>
      </c>
      <c r="AS231" s="489"/>
      <c r="AT231" s="487">
        <v>16</v>
      </c>
      <c r="AU231" s="484">
        <v>16</v>
      </c>
      <c r="AV231" s="484">
        <v>0</v>
      </c>
      <c r="AW231" s="484">
        <v>16</v>
      </c>
      <c r="AX231" s="127">
        <v>20</v>
      </c>
      <c r="AY231" s="484">
        <v>0</v>
      </c>
      <c r="AZ231" s="146">
        <v>12</v>
      </c>
      <c r="BA231" s="146">
        <v>12</v>
      </c>
      <c r="BB231" s="146">
        <v>12</v>
      </c>
      <c r="BC231" s="489"/>
      <c r="BD231" s="487">
        <v>10</v>
      </c>
      <c r="BE231" s="484">
        <v>10</v>
      </c>
      <c r="BF231" s="484">
        <v>0</v>
      </c>
      <c r="BG231" s="484">
        <v>0</v>
      </c>
      <c r="BH231" s="484">
        <v>0</v>
      </c>
      <c r="BI231" s="484">
        <v>0</v>
      </c>
      <c r="BJ231" s="146">
        <v>0</v>
      </c>
      <c r="BK231" s="146">
        <v>0</v>
      </c>
      <c r="BL231" s="146">
        <v>0</v>
      </c>
      <c r="BM231" s="489"/>
      <c r="BN231" s="487">
        <v>15</v>
      </c>
      <c r="BO231" s="484">
        <v>15</v>
      </c>
      <c r="BP231" s="484">
        <v>0</v>
      </c>
      <c r="BQ231" s="484">
        <v>0</v>
      </c>
      <c r="BR231" s="146">
        <v>0</v>
      </c>
      <c r="BS231" s="146">
        <v>0</v>
      </c>
      <c r="BT231" s="146">
        <v>0</v>
      </c>
      <c r="BU231" s="146"/>
      <c r="BV231" s="146"/>
      <c r="BW231" s="490"/>
      <c r="BX231" s="487">
        <v>15</v>
      </c>
      <c r="BY231" s="484">
        <v>15</v>
      </c>
      <c r="BZ231" s="484">
        <v>0</v>
      </c>
      <c r="CA231" s="484">
        <v>0</v>
      </c>
      <c r="CB231" s="484">
        <v>0</v>
      </c>
      <c r="CC231" s="484">
        <v>0</v>
      </c>
      <c r="CD231" s="146">
        <v>0</v>
      </c>
      <c r="CE231" s="146">
        <v>0</v>
      </c>
      <c r="CF231" s="146">
        <v>0</v>
      </c>
      <c r="CG231" s="491"/>
      <c r="CH231" s="492">
        <f t="shared" si="172"/>
        <v>128</v>
      </c>
      <c r="CI231" s="493">
        <f t="shared" si="173"/>
        <v>128</v>
      </c>
      <c r="CJ231" s="493">
        <f t="shared" si="174"/>
        <v>0</v>
      </c>
      <c r="CK231" s="493">
        <f t="shared" si="175"/>
        <v>34</v>
      </c>
      <c r="CL231" s="493">
        <f t="shared" si="176"/>
        <v>50</v>
      </c>
      <c r="CM231" s="493">
        <f t="shared" si="177"/>
        <v>0</v>
      </c>
      <c r="CN231" s="493">
        <f t="shared" si="178"/>
        <v>38</v>
      </c>
      <c r="CO231" s="493">
        <f t="shared" si="179"/>
        <v>38</v>
      </c>
      <c r="CP231" s="493">
        <f t="shared" si="180"/>
        <v>38</v>
      </c>
      <c r="CQ231"/>
      <c r="CR231" s="255">
        <f t="shared" si="181"/>
        <v>4</v>
      </c>
      <c r="CS231" s="256">
        <f t="shared" si="182"/>
        <v>-90</v>
      </c>
    </row>
    <row r="232" spans="1:97" ht="15" customHeight="1" x14ac:dyDescent="0.25">
      <c r="A232" s="9"/>
      <c r="B232" s="480">
        <v>39</v>
      </c>
      <c r="C232" s="481" t="s">
        <v>609</v>
      </c>
      <c r="D232" s="481" t="s">
        <v>200</v>
      </c>
      <c r="E232" s="482" t="s">
        <v>614</v>
      </c>
      <c r="F232" s="483">
        <v>7</v>
      </c>
      <c r="G232" s="484">
        <v>7</v>
      </c>
      <c r="H232" s="484">
        <v>3</v>
      </c>
      <c r="I232" s="484">
        <v>10</v>
      </c>
      <c r="J232" s="484">
        <v>15</v>
      </c>
      <c r="K232" s="484">
        <v>0</v>
      </c>
      <c r="L232" s="485">
        <v>15</v>
      </c>
      <c r="M232" s="485">
        <v>15</v>
      </c>
      <c r="N232" s="485">
        <v>15</v>
      </c>
      <c r="O232" s="486"/>
      <c r="P232" s="487">
        <v>24</v>
      </c>
      <c r="Q232" s="484">
        <v>30</v>
      </c>
      <c r="R232" s="484">
        <v>11</v>
      </c>
      <c r="S232" s="484">
        <v>24</v>
      </c>
      <c r="T232" s="484">
        <v>22</v>
      </c>
      <c r="U232" s="484">
        <v>0</v>
      </c>
      <c r="V232" s="233">
        <v>10</v>
      </c>
      <c r="W232" s="234">
        <v>10</v>
      </c>
      <c r="X232" s="235">
        <v>10</v>
      </c>
      <c r="Y232" s="489"/>
      <c r="Z232" s="487">
        <v>14</v>
      </c>
      <c r="AA232" s="484">
        <v>14</v>
      </c>
      <c r="AB232" s="484">
        <v>1</v>
      </c>
      <c r="AC232" s="484">
        <v>14</v>
      </c>
      <c r="AD232" s="484">
        <v>24</v>
      </c>
      <c r="AE232" s="484">
        <v>2</v>
      </c>
      <c r="AF232" s="146">
        <v>21</v>
      </c>
      <c r="AG232" s="146">
        <v>21</v>
      </c>
      <c r="AH232" s="146">
        <v>21</v>
      </c>
      <c r="AI232" s="489"/>
      <c r="AJ232" s="487">
        <v>78</v>
      </c>
      <c r="AK232" s="484">
        <v>78</v>
      </c>
      <c r="AL232" s="484">
        <v>22</v>
      </c>
      <c r="AM232" s="484">
        <v>30</v>
      </c>
      <c r="AN232" s="484">
        <v>27</v>
      </c>
      <c r="AO232" s="484">
        <v>22</v>
      </c>
      <c r="AP232" s="146">
        <v>23</v>
      </c>
      <c r="AQ232" s="146">
        <v>23</v>
      </c>
      <c r="AR232" s="146">
        <v>23</v>
      </c>
      <c r="AS232" s="489"/>
      <c r="AT232" s="487">
        <v>66</v>
      </c>
      <c r="AU232" s="484">
        <v>66</v>
      </c>
      <c r="AV232" s="484">
        <v>0</v>
      </c>
      <c r="AW232" s="484">
        <v>40</v>
      </c>
      <c r="AX232" s="127">
        <v>55</v>
      </c>
      <c r="AY232" s="484">
        <v>0</v>
      </c>
      <c r="AZ232" s="146">
        <v>35</v>
      </c>
      <c r="BA232" s="146">
        <v>35</v>
      </c>
      <c r="BB232" s="146">
        <v>35</v>
      </c>
      <c r="BC232" s="489"/>
      <c r="BD232" s="487">
        <v>5</v>
      </c>
      <c r="BE232" s="484">
        <v>16</v>
      </c>
      <c r="BF232" s="484">
        <v>16</v>
      </c>
      <c r="BG232" s="484">
        <v>16</v>
      </c>
      <c r="BH232" s="484">
        <v>10</v>
      </c>
      <c r="BI232" s="484">
        <v>6</v>
      </c>
      <c r="BJ232" s="177">
        <v>10</v>
      </c>
      <c r="BK232" s="177">
        <v>10</v>
      </c>
      <c r="BL232" s="177">
        <v>10</v>
      </c>
      <c r="BM232" s="489"/>
      <c r="BN232" s="487">
        <v>10</v>
      </c>
      <c r="BO232" s="484">
        <v>10</v>
      </c>
      <c r="BP232" s="484">
        <v>0</v>
      </c>
      <c r="BQ232" s="484">
        <v>0</v>
      </c>
      <c r="BR232" s="146">
        <v>0</v>
      </c>
      <c r="BS232" s="146">
        <v>0</v>
      </c>
      <c r="BT232" s="146">
        <v>0</v>
      </c>
      <c r="BU232" s="146"/>
      <c r="BV232" s="146"/>
      <c r="BW232" s="490"/>
      <c r="BX232" s="487">
        <v>9</v>
      </c>
      <c r="BY232" s="484">
        <v>9</v>
      </c>
      <c r="BZ232" s="484">
        <v>0</v>
      </c>
      <c r="CA232" s="484">
        <v>9</v>
      </c>
      <c r="CB232" s="484">
        <v>25</v>
      </c>
      <c r="CC232" s="484">
        <v>0</v>
      </c>
      <c r="CD232" s="146">
        <v>32</v>
      </c>
      <c r="CE232" s="146">
        <v>32</v>
      </c>
      <c r="CF232" s="146">
        <v>32</v>
      </c>
      <c r="CG232" s="491"/>
      <c r="CH232" s="492">
        <f t="shared" si="172"/>
        <v>213</v>
      </c>
      <c r="CI232" s="493">
        <f t="shared" si="173"/>
        <v>230</v>
      </c>
      <c r="CJ232" s="493">
        <f t="shared" si="174"/>
        <v>53</v>
      </c>
      <c r="CK232" s="493">
        <f t="shared" si="175"/>
        <v>143</v>
      </c>
      <c r="CL232" s="493">
        <f t="shared" si="176"/>
        <v>178</v>
      </c>
      <c r="CM232" s="493">
        <f t="shared" si="177"/>
        <v>30</v>
      </c>
      <c r="CN232" s="493">
        <f t="shared" si="178"/>
        <v>146</v>
      </c>
      <c r="CO232" s="493">
        <f t="shared" si="179"/>
        <v>146</v>
      </c>
      <c r="CP232" s="493">
        <f t="shared" si="180"/>
        <v>146</v>
      </c>
      <c r="CQ232"/>
      <c r="CR232" s="255">
        <f t="shared" si="181"/>
        <v>3</v>
      </c>
      <c r="CS232" s="256">
        <f t="shared" si="182"/>
        <v>-84</v>
      </c>
    </row>
    <row r="233" spans="1:97" ht="15" customHeight="1" x14ac:dyDescent="0.25">
      <c r="B233" s="474">
        <v>42</v>
      </c>
      <c r="C233" s="475" t="s">
        <v>615</v>
      </c>
      <c r="D233" s="475" t="s">
        <v>609</v>
      </c>
      <c r="E233" s="476" t="s">
        <v>609</v>
      </c>
      <c r="F233" s="467">
        <f t="shared" ref="F233:K233" si="191">SUM(F234+F244+F248+F249+F250+F253+F258+F259+F260+F261+F262+F263+F264)</f>
        <v>24</v>
      </c>
      <c r="G233" s="468">
        <f t="shared" si="191"/>
        <v>39</v>
      </c>
      <c r="H233" s="468">
        <f t="shared" si="191"/>
        <v>8</v>
      </c>
      <c r="I233" s="468">
        <f t="shared" si="191"/>
        <v>121</v>
      </c>
      <c r="J233" s="468">
        <f t="shared" si="191"/>
        <v>127</v>
      </c>
      <c r="K233" s="468">
        <f t="shared" si="191"/>
        <v>0</v>
      </c>
      <c r="L233" s="465">
        <v>122</v>
      </c>
      <c r="M233" s="465">
        <v>122</v>
      </c>
      <c r="N233" s="465">
        <v>122</v>
      </c>
      <c r="O233" s="477"/>
      <c r="P233" s="467">
        <f t="shared" ref="P233:U233" si="192">SUM(P234+P244+P248+P249+P250+P253+P258+P259+P260+P261+P262+P263+P264)</f>
        <v>22</v>
      </c>
      <c r="Q233" s="468">
        <f t="shared" si="192"/>
        <v>121</v>
      </c>
      <c r="R233" s="468">
        <f t="shared" si="192"/>
        <v>0</v>
      </c>
      <c r="S233" s="468">
        <f t="shared" si="192"/>
        <v>117</v>
      </c>
      <c r="T233" s="468">
        <f t="shared" si="192"/>
        <v>103</v>
      </c>
      <c r="U233" s="468">
        <f t="shared" si="192"/>
        <v>5</v>
      </c>
      <c r="V233" s="174">
        <v>95</v>
      </c>
      <c r="W233" s="221">
        <v>101</v>
      </c>
      <c r="X233" s="222">
        <v>101</v>
      </c>
      <c r="Y233" s="469"/>
      <c r="Z233" s="467">
        <f t="shared" ref="Z233:AE233" si="193">SUM(Z234+Z244+Z248+Z249+Z250+Z253+Z258+Z259+Z260+Z261+Z262+Z263+Z264)</f>
        <v>42</v>
      </c>
      <c r="AA233" s="468">
        <f t="shared" si="193"/>
        <v>50</v>
      </c>
      <c r="AB233" s="468">
        <f t="shared" si="193"/>
        <v>0</v>
      </c>
      <c r="AC233" s="468">
        <f t="shared" si="193"/>
        <v>20</v>
      </c>
      <c r="AD233" s="468">
        <f t="shared" si="193"/>
        <v>28</v>
      </c>
      <c r="AE233" s="468">
        <f t="shared" si="193"/>
        <v>0</v>
      </c>
      <c r="AF233" s="147">
        <v>20</v>
      </c>
      <c r="AG233" s="147">
        <v>20</v>
      </c>
      <c r="AH233" s="147">
        <v>20</v>
      </c>
      <c r="AI233" s="469"/>
      <c r="AJ233" s="467">
        <f t="shared" ref="AJ233:AO233" si="194">SUM(AJ234+AJ244+AJ248+AJ249+AJ250+AJ253+AJ258+AJ259+AJ260+AJ261+AJ262+AJ263+AJ264)</f>
        <v>54</v>
      </c>
      <c r="AK233" s="468">
        <f t="shared" si="194"/>
        <v>122</v>
      </c>
      <c r="AL233" s="468">
        <f t="shared" si="194"/>
        <v>49</v>
      </c>
      <c r="AM233" s="468">
        <f t="shared" si="194"/>
        <v>104</v>
      </c>
      <c r="AN233" s="468">
        <f t="shared" si="194"/>
        <v>138</v>
      </c>
      <c r="AO233" s="468">
        <f t="shared" si="194"/>
        <v>10</v>
      </c>
      <c r="AP233" s="147">
        <v>117</v>
      </c>
      <c r="AQ233" s="147">
        <v>117</v>
      </c>
      <c r="AR233" s="147">
        <v>117</v>
      </c>
      <c r="AS233" s="469"/>
      <c r="AT233" s="467">
        <f t="shared" ref="AT233:AY233" si="195">SUM(AT234+AT244+AT248+AT249+AT250+AT253+AT258+AT259+AT260+AT261+AT262+AT263+AT264)</f>
        <v>27</v>
      </c>
      <c r="AU233" s="468">
        <f t="shared" si="195"/>
        <v>50</v>
      </c>
      <c r="AV233" s="468">
        <f t="shared" si="195"/>
        <v>0</v>
      </c>
      <c r="AW233" s="468">
        <f t="shared" si="195"/>
        <v>110</v>
      </c>
      <c r="AX233" s="128">
        <v>207</v>
      </c>
      <c r="AY233" s="468">
        <f t="shared" si="195"/>
        <v>10</v>
      </c>
      <c r="AZ233" s="147">
        <v>164</v>
      </c>
      <c r="BA233" s="147">
        <v>164</v>
      </c>
      <c r="BB233" s="147">
        <v>164</v>
      </c>
      <c r="BC233" s="469"/>
      <c r="BD233" s="467">
        <f t="shared" ref="BD233:BI233" si="196">SUM(BD234+BD244+BD248+BD249+BD250+BD253+BD258+BD259+BD260+BD261+BD262+BD263+BD264)</f>
        <v>21</v>
      </c>
      <c r="BE233" s="468">
        <f t="shared" si="196"/>
        <v>65</v>
      </c>
      <c r="BF233" s="468">
        <f t="shared" si="196"/>
        <v>0</v>
      </c>
      <c r="BG233" s="468">
        <f t="shared" si="196"/>
        <v>47</v>
      </c>
      <c r="BH233" s="512">
        <f t="shared" si="196"/>
        <v>98</v>
      </c>
      <c r="BI233" s="468">
        <f t="shared" si="196"/>
        <v>0</v>
      </c>
      <c r="BJ233" s="147">
        <v>86</v>
      </c>
      <c r="BK233" s="147">
        <v>86</v>
      </c>
      <c r="BL233" s="147">
        <v>86</v>
      </c>
      <c r="BM233" s="469"/>
      <c r="BN233" s="467">
        <f t="shared" ref="BN233:BQ233" si="197">SUM(BN234+BN244+BN248+BN249+BN250+BN253+BN258+BN259+BN260+BN261+BN262+BN263+BN264)</f>
        <v>33</v>
      </c>
      <c r="BO233" s="468">
        <f t="shared" si="197"/>
        <v>164</v>
      </c>
      <c r="BP233" s="468">
        <f t="shared" si="197"/>
        <v>0</v>
      </c>
      <c r="BQ233" s="468">
        <f t="shared" si="197"/>
        <v>102</v>
      </c>
      <c r="BR233" s="147">
        <v>68</v>
      </c>
      <c r="BS233" s="147">
        <v>0</v>
      </c>
      <c r="BT233" s="147">
        <v>68</v>
      </c>
      <c r="BU233" s="147">
        <v>68</v>
      </c>
      <c r="BV233" s="147">
        <v>68</v>
      </c>
      <c r="BW233" s="470"/>
      <c r="BX233" s="467">
        <f t="shared" ref="BX233:CC233" si="198">SUM(BX234+BX244+BX248+BX249+BX250+BX253+BX258+BX259+BX260+BX261+BX262+BX263+BX264)</f>
        <v>10</v>
      </c>
      <c r="BY233" s="468">
        <f t="shared" si="198"/>
        <v>41</v>
      </c>
      <c r="BZ233" s="468">
        <f t="shared" si="198"/>
        <v>0</v>
      </c>
      <c r="CA233" s="468">
        <f t="shared" si="198"/>
        <v>30</v>
      </c>
      <c r="CB233" s="468">
        <f t="shared" si="198"/>
        <v>62</v>
      </c>
      <c r="CC233" s="468">
        <f t="shared" si="198"/>
        <v>0</v>
      </c>
      <c r="CD233" s="147">
        <v>62</v>
      </c>
      <c r="CE233" s="147">
        <v>63</v>
      </c>
      <c r="CF233" s="147">
        <v>63</v>
      </c>
      <c r="CG233" s="471"/>
      <c r="CH233" s="478">
        <f t="shared" si="172"/>
        <v>233</v>
      </c>
      <c r="CI233" s="479">
        <f t="shared" si="173"/>
        <v>652</v>
      </c>
      <c r="CJ233" s="479">
        <f t="shared" si="174"/>
        <v>57</v>
      </c>
      <c r="CK233" s="479">
        <f t="shared" si="175"/>
        <v>651</v>
      </c>
      <c r="CL233" s="479">
        <f t="shared" si="176"/>
        <v>831</v>
      </c>
      <c r="CM233" s="479">
        <f t="shared" si="177"/>
        <v>25</v>
      </c>
      <c r="CN233" s="479">
        <f t="shared" si="178"/>
        <v>734</v>
      </c>
      <c r="CO233" s="479">
        <f t="shared" si="179"/>
        <v>741</v>
      </c>
      <c r="CP233" s="479">
        <f t="shared" si="180"/>
        <v>741</v>
      </c>
      <c r="CR233" s="253">
        <f t="shared" si="181"/>
        <v>90</v>
      </c>
      <c r="CS233" s="254">
        <f t="shared" si="182"/>
        <v>89</v>
      </c>
    </row>
    <row r="234" spans="1:97" ht="15" customHeight="1" x14ac:dyDescent="0.25">
      <c r="A234" s="9"/>
      <c r="B234" s="480">
        <v>42</v>
      </c>
      <c r="C234" s="481" t="s">
        <v>609</v>
      </c>
      <c r="D234" s="481" t="s">
        <v>201</v>
      </c>
      <c r="E234" s="482" t="s">
        <v>616</v>
      </c>
      <c r="F234" s="483">
        <v>20</v>
      </c>
      <c r="G234" s="484">
        <v>14</v>
      </c>
      <c r="H234" s="484">
        <v>0</v>
      </c>
      <c r="I234" s="484">
        <v>46</v>
      </c>
      <c r="J234" s="484">
        <v>49</v>
      </c>
      <c r="K234" s="484">
        <v>0</v>
      </c>
      <c r="L234" s="485">
        <v>46</v>
      </c>
      <c r="M234" s="485">
        <v>46</v>
      </c>
      <c r="N234" s="485">
        <v>46</v>
      </c>
      <c r="O234" s="486"/>
      <c r="P234" s="487">
        <v>0</v>
      </c>
      <c r="Q234" s="484">
        <v>28</v>
      </c>
      <c r="R234" s="484">
        <v>0</v>
      </c>
      <c r="S234" s="484">
        <v>58</v>
      </c>
      <c r="T234" s="484">
        <v>47</v>
      </c>
      <c r="U234" s="484">
        <v>0</v>
      </c>
      <c r="V234" s="239">
        <v>45</v>
      </c>
      <c r="W234" s="243">
        <v>47</v>
      </c>
      <c r="X234" s="244">
        <v>47</v>
      </c>
      <c r="Y234" s="489"/>
      <c r="Z234" s="487">
        <v>12</v>
      </c>
      <c r="AA234" s="484">
        <v>21</v>
      </c>
      <c r="AB234" s="484">
        <v>0</v>
      </c>
      <c r="AC234" s="484">
        <v>8</v>
      </c>
      <c r="AD234" s="484">
        <v>20</v>
      </c>
      <c r="AE234" s="484">
        <v>0</v>
      </c>
      <c r="AF234" s="146">
        <v>12</v>
      </c>
      <c r="AG234" s="146">
        <v>12</v>
      </c>
      <c r="AH234" s="146">
        <v>12</v>
      </c>
      <c r="AI234" s="489"/>
      <c r="AJ234" s="487">
        <v>29</v>
      </c>
      <c r="AK234" s="484">
        <v>82</v>
      </c>
      <c r="AL234" s="484">
        <v>33</v>
      </c>
      <c r="AM234" s="484">
        <v>80</v>
      </c>
      <c r="AN234" s="484">
        <v>100</v>
      </c>
      <c r="AO234" s="484">
        <v>6</v>
      </c>
      <c r="AP234" s="146">
        <v>85</v>
      </c>
      <c r="AQ234" s="146">
        <v>85</v>
      </c>
      <c r="AR234" s="146">
        <v>85</v>
      </c>
      <c r="AS234" s="489"/>
      <c r="AT234" s="487">
        <v>0</v>
      </c>
      <c r="AU234" s="484">
        <v>25</v>
      </c>
      <c r="AV234" s="484">
        <v>0</v>
      </c>
      <c r="AW234" s="484">
        <v>40</v>
      </c>
      <c r="AX234" s="127">
        <v>77</v>
      </c>
      <c r="AY234" s="484">
        <v>0</v>
      </c>
      <c r="AZ234" s="146">
        <v>65</v>
      </c>
      <c r="BA234" s="146">
        <v>65</v>
      </c>
      <c r="BB234" s="146">
        <v>65</v>
      </c>
      <c r="BC234" s="489"/>
      <c r="BD234" s="487">
        <v>0</v>
      </c>
      <c r="BE234" s="484">
        <v>36</v>
      </c>
      <c r="BF234" s="484">
        <v>0</v>
      </c>
      <c r="BG234" s="484">
        <v>36</v>
      </c>
      <c r="BH234" s="484">
        <v>24</v>
      </c>
      <c r="BI234" s="484">
        <v>0</v>
      </c>
      <c r="BJ234" s="146">
        <v>24</v>
      </c>
      <c r="BK234" s="146">
        <v>24</v>
      </c>
      <c r="BL234" s="146">
        <v>24</v>
      </c>
      <c r="BM234" s="489"/>
      <c r="BN234" s="487">
        <v>0</v>
      </c>
      <c r="BO234" s="484">
        <v>25</v>
      </c>
      <c r="BP234" s="484">
        <v>0</v>
      </c>
      <c r="BQ234" s="484">
        <v>15</v>
      </c>
      <c r="BR234" s="146">
        <v>9</v>
      </c>
      <c r="BS234" s="146">
        <v>0</v>
      </c>
      <c r="BT234" s="146">
        <v>9</v>
      </c>
      <c r="BU234" s="146">
        <v>9</v>
      </c>
      <c r="BV234" s="146">
        <v>9</v>
      </c>
      <c r="BW234" s="490"/>
      <c r="BX234" s="487">
        <v>0</v>
      </c>
      <c r="BY234" s="484">
        <v>12</v>
      </c>
      <c r="BZ234" s="484">
        <v>0</v>
      </c>
      <c r="CA234" s="484">
        <v>12</v>
      </c>
      <c r="CB234" s="484">
        <v>44</v>
      </c>
      <c r="CC234" s="484">
        <v>0</v>
      </c>
      <c r="CD234" s="146">
        <v>49</v>
      </c>
      <c r="CE234" s="146">
        <v>49</v>
      </c>
      <c r="CF234" s="146">
        <v>49</v>
      </c>
      <c r="CG234" s="491"/>
      <c r="CH234" s="492">
        <f t="shared" si="172"/>
        <v>61</v>
      </c>
      <c r="CI234" s="493">
        <f t="shared" si="173"/>
        <v>243</v>
      </c>
      <c r="CJ234" s="493">
        <f t="shared" si="174"/>
        <v>33</v>
      </c>
      <c r="CK234" s="493">
        <f t="shared" si="175"/>
        <v>295</v>
      </c>
      <c r="CL234" s="493">
        <f t="shared" si="176"/>
        <v>370</v>
      </c>
      <c r="CM234" s="493">
        <f t="shared" si="177"/>
        <v>6</v>
      </c>
      <c r="CN234" s="493">
        <f t="shared" si="178"/>
        <v>335</v>
      </c>
      <c r="CO234" s="493">
        <f t="shared" si="179"/>
        <v>337</v>
      </c>
      <c r="CP234" s="493">
        <f t="shared" si="180"/>
        <v>337</v>
      </c>
      <c r="CQ234"/>
      <c r="CR234" s="255">
        <f t="shared" si="181"/>
        <v>42</v>
      </c>
      <c r="CS234" s="256">
        <f t="shared" si="182"/>
        <v>94</v>
      </c>
    </row>
    <row r="235" spans="1:97" ht="15" customHeight="1" x14ac:dyDescent="0.25">
      <c r="A235" s="9"/>
      <c r="B235" s="495">
        <v>42</v>
      </c>
      <c r="C235" s="496" t="s">
        <v>609</v>
      </c>
      <c r="D235" s="496" t="s">
        <v>202</v>
      </c>
      <c r="E235" s="497" t="s">
        <v>617</v>
      </c>
      <c r="F235" s="498">
        <v>0</v>
      </c>
      <c r="G235" s="503"/>
      <c r="H235" s="499">
        <v>0</v>
      </c>
      <c r="I235" s="499">
        <v>46</v>
      </c>
      <c r="J235" s="499">
        <v>0</v>
      </c>
      <c r="K235" s="499">
        <v>0</v>
      </c>
      <c r="L235" s="500" t="s">
        <v>929</v>
      </c>
      <c r="M235" s="500" t="s">
        <v>929</v>
      </c>
      <c r="N235" s="500" t="s">
        <v>929</v>
      </c>
      <c r="O235" s="501"/>
      <c r="P235" s="502">
        <v>0</v>
      </c>
      <c r="Q235" s="499">
        <v>0</v>
      </c>
      <c r="R235" s="499">
        <v>0</v>
      </c>
      <c r="S235" s="499">
        <v>0</v>
      </c>
      <c r="T235" s="503"/>
      <c r="U235" s="503"/>
      <c r="V235" s="228"/>
      <c r="W235" s="228"/>
      <c r="X235" s="229"/>
      <c r="Y235" s="504"/>
      <c r="Z235" s="502">
        <v>1</v>
      </c>
      <c r="AA235" s="499">
        <v>0</v>
      </c>
      <c r="AB235" s="499">
        <v>0</v>
      </c>
      <c r="AC235" s="499">
        <v>0</v>
      </c>
      <c r="AD235" s="503"/>
      <c r="AE235" s="503"/>
      <c r="AF235" s="175"/>
      <c r="AG235" s="175"/>
      <c r="AH235" s="175"/>
      <c r="AI235" s="504"/>
      <c r="AJ235" s="502">
        <v>0</v>
      </c>
      <c r="AK235" s="499">
        <v>0</v>
      </c>
      <c r="AL235" s="499">
        <v>0</v>
      </c>
      <c r="AM235" s="499">
        <v>0</v>
      </c>
      <c r="AN235" s="499">
        <v>0</v>
      </c>
      <c r="AO235" s="499">
        <v>0</v>
      </c>
      <c r="AP235" s="175">
        <v>0</v>
      </c>
      <c r="AQ235" s="175">
        <v>0</v>
      </c>
      <c r="AR235" s="175">
        <v>0</v>
      </c>
      <c r="AS235" s="504"/>
      <c r="AT235" s="502">
        <v>0</v>
      </c>
      <c r="AU235" s="499">
        <v>0</v>
      </c>
      <c r="AV235" s="499">
        <v>0</v>
      </c>
      <c r="AW235" s="499">
        <v>0</v>
      </c>
      <c r="AX235" s="129"/>
      <c r="AY235" s="503"/>
      <c r="AZ235" s="175"/>
      <c r="BA235" s="175"/>
      <c r="BB235" s="175"/>
      <c r="BC235" s="504"/>
      <c r="BD235" s="502">
        <v>0</v>
      </c>
      <c r="BE235" s="499">
        <v>0</v>
      </c>
      <c r="BF235" s="499">
        <v>0</v>
      </c>
      <c r="BG235" s="499">
        <v>0</v>
      </c>
      <c r="BH235" s="499">
        <v>0</v>
      </c>
      <c r="BI235" s="499">
        <v>0</v>
      </c>
      <c r="BJ235" s="175">
        <v>0</v>
      </c>
      <c r="BK235" s="175">
        <v>0</v>
      </c>
      <c r="BL235" s="175">
        <v>0</v>
      </c>
      <c r="BM235" s="504"/>
      <c r="BN235" s="502">
        <v>0</v>
      </c>
      <c r="BO235" s="503"/>
      <c r="BP235" s="499">
        <v>0</v>
      </c>
      <c r="BQ235" s="499">
        <v>0</v>
      </c>
      <c r="BR235" s="175">
        <v>0</v>
      </c>
      <c r="BS235" s="175">
        <v>0</v>
      </c>
      <c r="BT235" s="175"/>
      <c r="BU235" s="175"/>
      <c r="BV235" s="175"/>
      <c r="BW235" s="505"/>
      <c r="BX235" s="502">
        <v>0</v>
      </c>
      <c r="BY235" s="499">
        <v>0</v>
      </c>
      <c r="BZ235" s="499">
        <v>0</v>
      </c>
      <c r="CA235" s="499">
        <v>0</v>
      </c>
      <c r="CB235" s="499">
        <v>15</v>
      </c>
      <c r="CC235" s="499">
        <v>0</v>
      </c>
      <c r="CD235" s="175">
        <v>22</v>
      </c>
      <c r="CE235" s="175">
        <v>10</v>
      </c>
      <c r="CF235" s="175">
        <v>10</v>
      </c>
      <c r="CG235" s="506"/>
      <c r="CH235" s="507">
        <f t="shared" si="172"/>
        <v>1</v>
      </c>
      <c r="CI235" s="508">
        <f t="shared" si="173"/>
        <v>0</v>
      </c>
      <c r="CJ235" s="508">
        <f t="shared" si="174"/>
        <v>0</v>
      </c>
      <c r="CK235" s="508">
        <f t="shared" si="175"/>
        <v>46</v>
      </c>
      <c r="CL235" s="508">
        <f t="shared" si="176"/>
        <v>15</v>
      </c>
      <c r="CM235" s="508">
        <f t="shared" si="177"/>
        <v>0</v>
      </c>
      <c r="CN235" s="508">
        <f t="shared" si="178"/>
        <v>22</v>
      </c>
      <c r="CO235" s="508">
        <f t="shared" si="179"/>
        <v>10</v>
      </c>
      <c r="CP235" s="508">
        <f t="shared" si="180"/>
        <v>10</v>
      </c>
      <c r="CQ235" s="249"/>
      <c r="CR235" s="264">
        <f t="shared" si="181"/>
        <v>-36</v>
      </c>
      <c r="CS235" s="257">
        <f t="shared" si="182"/>
        <v>10</v>
      </c>
    </row>
    <row r="236" spans="1:97" ht="15" customHeight="1" x14ac:dyDescent="0.25">
      <c r="A236" s="9"/>
      <c r="B236" s="495">
        <v>42</v>
      </c>
      <c r="C236" s="496" t="s">
        <v>609</v>
      </c>
      <c r="D236" s="496" t="s">
        <v>203</v>
      </c>
      <c r="E236" s="497" t="s">
        <v>863</v>
      </c>
      <c r="F236" s="498">
        <v>4</v>
      </c>
      <c r="G236" s="503"/>
      <c r="H236" s="499">
        <v>0</v>
      </c>
      <c r="I236" s="499">
        <v>0</v>
      </c>
      <c r="J236" s="499">
        <v>0</v>
      </c>
      <c r="K236" s="499">
        <v>0</v>
      </c>
      <c r="L236" s="500" t="s">
        <v>929</v>
      </c>
      <c r="M236" s="500" t="s">
        <v>929</v>
      </c>
      <c r="N236" s="500" t="s">
        <v>929</v>
      </c>
      <c r="O236" s="501"/>
      <c r="P236" s="502">
        <v>0</v>
      </c>
      <c r="Q236" s="499">
        <v>7</v>
      </c>
      <c r="R236" s="499">
        <v>0</v>
      </c>
      <c r="S236" s="499">
        <v>10</v>
      </c>
      <c r="T236" s="499">
        <v>13</v>
      </c>
      <c r="U236" s="499">
        <v>0</v>
      </c>
      <c r="V236" s="228">
        <v>11</v>
      </c>
      <c r="W236" s="228">
        <v>13</v>
      </c>
      <c r="X236" s="229">
        <v>13</v>
      </c>
      <c r="Y236" s="504"/>
      <c r="Z236" s="502">
        <v>4</v>
      </c>
      <c r="AA236" s="499">
        <v>5</v>
      </c>
      <c r="AB236" s="499">
        <v>0</v>
      </c>
      <c r="AC236" s="499">
        <v>0</v>
      </c>
      <c r="AD236" s="499">
        <v>8</v>
      </c>
      <c r="AE236" s="499">
        <v>0</v>
      </c>
      <c r="AF236" s="175">
        <v>0</v>
      </c>
      <c r="AG236" s="175">
        <v>0</v>
      </c>
      <c r="AH236" s="175">
        <v>0</v>
      </c>
      <c r="AI236" s="504"/>
      <c r="AJ236" s="502">
        <v>22</v>
      </c>
      <c r="AK236" s="499">
        <v>54</v>
      </c>
      <c r="AL236" s="499">
        <v>31</v>
      </c>
      <c r="AM236" s="499">
        <v>0</v>
      </c>
      <c r="AN236" s="499">
        <v>48</v>
      </c>
      <c r="AO236" s="499">
        <v>4</v>
      </c>
      <c r="AP236" s="175">
        <v>31</v>
      </c>
      <c r="AQ236" s="175">
        <v>31</v>
      </c>
      <c r="AR236" s="175">
        <v>31</v>
      </c>
      <c r="AS236" s="504"/>
      <c r="AT236" s="502">
        <v>0</v>
      </c>
      <c r="AU236" s="499">
        <v>0</v>
      </c>
      <c r="AV236" s="499">
        <v>0</v>
      </c>
      <c r="AW236" s="499">
        <v>0</v>
      </c>
      <c r="AX236" s="129"/>
      <c r="AY236" s="503"/>
      <c r="AZ236" s="175"/>
      <c r="BA236" s="175"/>
      <c r="BB236" s="175"/>
      <c r="BC236" s="504"/>
      <c r="BD236" s="502">
        <v>0</v>
      </c>
      <c r="BE236" s="499">
        <v>12</v>
      </c>
      <c r="BF236" s="499">
        <v>0</v>
      </c>
      <c r="BG236" s="499">
        <v>0</v>
      </c>
      <c r="BH236" s="499">
        <v>8</v>
      </c>
      <c r="BI236" s="499">
        <v>0</v>
      </c>
      <c r="BJ236" s="175">
        <v>8</v>
      </c>
      <c r="BK236" s="175">
        <v>8</v>
      </c>
      <c r="BL236" s="175">
        <v>8</v>
      </c>
      <c r="BM236" s="504"/>
      <c r="BN236" s="502">
        <v>0</v>
      </c>
      <c r="BO236" s="503"/>
      <c r="BP236" s="499">
        <v>0</v>
      </c>
      <c r="BQ236" s="499">
        <v>0</v>
      </c>
      <c r="BR236" s="175">
        <v>0</v>
      </c>
      <c r="BS236" s="175">
        <v>0</v>
      </c>
      <c r="BT236" s="175"/>
      <c r="BU236" s="175"/>
      <c r="BV236" s="175"/>
      <c r="BW236" s="505"/>
      <c r="BX236" s="502">
        <v>0</v>
      </c>
      <c r="BY236" s="499">
        <v>0</v>
      </c>
      <c r="BZ236" s="499">
        <v>0</v>
      </c>
      <c r="CA236" s="499">
        <v>0</v>
      </c>
      <c r="CB236" s="499">
        <v>0</v>
      </c>
      <c r="CC236" s="499">
        <v>0</v>
      </c>
      <c r="CD236" s="175">
        <v>0</v>
      </c>
      <c r="CE236" s="175">
        <v>0</v>
      </c>
      <c r="CF236" s="175">
        <v>0</v>
      </c>
      <c r="CG236" s="506"/>
      <c r="CH236" s="507">
        <f t="shared" si="172"/>
        <v>30</v>
      </c>
      <c r="CI236" s="508">
        <f t="shared" si="173"/>
        <v>78</v>
      </c>
      <c r="CJ236" s="508">
        <f t="shared" si="174"/>
        <v>31</v>
      </c>
      <c r="CK236" s="508">
        <f t="shared" si="175"/>
        <v>10</v>
      </c>
      <c r="CL236" s="508">
        <f t="shared" si="176"/>
        <v>77</v>
      </c>
      <c r="CM236" s="508">
        <f t="shared" si="177"/>
        <v>4</v>
      </c>
      <c r="CN236" s="508">
        <f t="shared" si="178"/>
        <v>50</v>
      </c>
      <c r="CO236" s="508">
        <f t="shared" si="179"/>
        <v>52</v>
      </c>
      <c r="CP236" s="508">
        <f t="shared" si="180"/>
        <v>52</v>
      </c>
      <c r="CQ236" s="249"/>
      <c r="CR236" s="264">
        <f t="shared" si="181"/>
        <v>42</v>
      </c>
      <c r="CS236" s="257">
        <f t="shared" si="182"/>
        <v>-26</v>
      </c>
    </row>
    <row r="237" spans="1:97" ht="15" customHeight="1" x14ac:dyDescent="0.25">
      <c r="A237" s="9"/>
      <c r="B237" s="495">
        <v>42</v>
      </c>
      <c r="C237" s="496" t="s">
        <v>609</v>
      </c>
      <c r="D237" s="496" t="s">
        <v>204</v>
      </c>
      <c r="E237" s="497" t="s">
        <v>618</v>
      </c>
      <c r="F237" s="498">
        <v>0</v>
      </c>
      <c r="G237" s="503"/>
      <c r="H237" s="499">
        <v>0</v>
      </c>
      <c r="I237" s="499">
        <v>0</v>
      </c>
      <c r="J237" s="499">
        <v>0</v>
      </c>
      <c r="K237" s="499">
        <v>0</v>
      </c>
      <c r="L237" s="500" t="s">
        <v>929</v>
      </c>
      <c r="M237" s="500" t="s">
        <v>929</v>
      </c>
      <c r="N237" s="500" t="s">
        <v>929</v>
      </c>
      <c r="O237" s="501"/>
      <c r="P237" s="502">
        <v>0</v>
      </c>
      <c r="Q237" s="499">
        <v>7</v>
      </c>
      <c r="R237" s="499">
        <v>0</v>
      </c>
      <c r="S237" s="499">
        <v>19</v>
      </c>
      <c r="T237" s="499">
        <v>10</v>
      </c>
      <c r="U237" s="499">
        <v>0</v>
      </c>
      <c r="V237" s="226">
        <v>10</v>
      </c>
      <c r="W237" s="226">
        <v>10</v>
      </c>
      <c r="X237" s="227">
        <v>10</v>
      </c>
      <c r="Y237" s="504"/>
      <c r="Z237" s="502">
        <v>0</v>
      </c>
      <c r="AA237" s="499">
        <v>0</v>
      </c>
      <c r="AB237" s="499">
        <v>0</v>
      </c>
      <c r="AC237" s="499">
        <v>0</v>
      </c>
      <c r="AD237" s="499">
        <v>0</v>
      </c>
      <c r="AE237" s="499">
        <v>0</v>
      </c>
      <c r="AF237" s="175">
        <v>0</v>
      </c>
      <c r="AG237" s="175">
        <v>0</v>
      </c>
      <c r="AH237" s="175">
        <v>0</v>
      </c>
      <c r="AI237" s="504"/>
      <c r="AJ237" s="502">
        <v>0</v>
      </c>
      <c r="AK237" s="499">
        <v>7</v>
      </c>
      <c r="AL237" s="499">
        <v>2</v>
      </c>
      <c r="AM237" s="499">
        <v>0</v>
      </c>
      <c r="AN237" s="499">
        <v>16</v>
      </c>
      <c r="AO237" s="499">
        <v>2</v>
      </c>
      <c r="AP237" s="521">
        <v>10</v>
      </c>
      <c r="AQ237" s="521">
        <v>10</v>
      </c>
      <c r="AR237" s="521">
        <v>10</v>
      </c>
      <c r="AS237" s="504"/>
      <c r="AT237" s="502">
        <v>0</v>
      </c>
      <c r="AU237" s="499">
        <v>0</v>
      </c>
      <c r="AV237" s="499">
        <v>0</v>
      </c>
      <c r="AW237" s="499">
        <v>0</v>
      </c>
      <c r="AX237" s="129">
        <v>15</v>
      </c>
      <c r="AY237" s="499">
        <v>0</v>
      </c>
      <c r="AZ237" s="175">
        <v>12</v>
      </c>
      <c r="BA237" s="175">
        <v>12</v>
      </c>
      <c r="BB237" s="175">
        <v>12</v>
      </c>
      <c r="BC237" s="504"/>
      <c r="BD237" s="502">
        <v>0</v>
      </c>
      <c r="BE237" s="499">
        <v>0</v>
      </c>
      <c r="BF237" s="499">
        <v>0</v>
      </c>
      <c r="BG237" s="499">
        <v>0</v>
      </c>
      <c r="BH237" s="499">
        <v>0</v>
      </c>
      <c r="BI237" s="499">
        <v>0</v>
      </c>
      <c r="BJ237" s="175">
        <v>0</v>
      </c>
      <c r="BK237" s="175">
        <v>0</v>
      </c>
      <c r="BL237" s="175">
        <v>0</v>
      </c>
      <c r="BM237" s="504"/>
      <c r="BN237" s="502">
        <v>0</v>
      </c>
      <c r="BO237" s="503"/>
      <c r="BP237" s="499">
        <v>0</v>
      </c>
      <c r="BQ237" s="499">
        <v>15</v>
      </c>
      <c r="BR237" s="175">
        <v>9</v>
      </c>
      <c r="BS237" s="175">
        <v>0</v>
      </c>
      <c r="BT237" s="175">
        <v>9</v>
      </c>
      <c r="BU237" s="175">
        <v>9</v>
      </c>
      <c r="BV237" s="175">
        <v>9</v>
      </c>
      <c r="BW237" s="505"/>
      <c r="BX237" s="502">
        <v>0</v>
      </c>
      <c r="BY237" s="499">
        <v>0</v>
      </c>
      <c r="BZ237" s="499">
        <v>0</v>
      </c>
      <c r="CA237" s="499">
        <v>0</v>
      </c>
      <c r="CB237" s="499">
        <v>0</v>
      </c>
      <c r="CC237" s="499">
        <v>0</v>
      </c>
      <c r="CD237" s="175">
        <v>0</v>
      </c>
      <c r="CE237" s="175">
        <v>12</v>
      </c>
      <c r="CF237" s="175">
        <v>12</v>
      </c>
      <c r="CG237" s="506"/>
      <c r="CH237" s="507">
        <f t="shared" si="172"/>
        <v>0</v>
      </c>
      <c r="CI237" s="508">
        <f t="shared" si="173"/>
        <v>14</v>
      </c>
      <c r="CJ237" s="508">
        <f t="shared" si="174"/>
        <v>2</v>
      </c>
      <c r="CK237" s="508">
        <f t="shared" si="175"/>
        <v>34</v>
      </c>
      <c r="CL237" s="508">
        <f t="shared" si="176"/>
        <v>50</v>
      </c>
      <c r="CM237" s="508">
        <f t="shared" si="177"/>
        <v>2</v>
      </c>
      <c r="CN237" s="508">
        <f t="shared" si="178"/>
        <v>41</v>
      </c>
      <c r="CO237" s="508">
        <f t="shared" si="179"/>
        <v>53</v>
      </c>
      <c r="CP237" s="508">
        <f t="shared" si="180"/>
        <v>53</v>
      </c>
      <c r="CQ237" s="249"/>
      <c r="CR237" s="264">
        <f t="shared" si="181"/>
        <v>19</v>
      </c>
      <c r="CS237" s="257">
        <f t="shared" si="182"/>
        <v>39</v>
      </c>
    </row>
    <row r="238" spans="1:97" ht="15" customHeight="1" x14ac:dyDescent="0.25">
      <c r="A238" s="9"/>
      <c r="B238" s="495">
        <v>42</v>
      </c>
      <c r="C238" s="496" t="s">
        <v>609</v>
      </c>
      <c r="D238" s="496" t="s">
        <v>205</v>
      </c>
      <c r="E238" s="497" t="s">
        <v>619</v>
      </c>
      <c r="F238" s="498">
        <v>0</v>
      </c>
      <c r="G238" s="503"/>
      <c r="H238" s="499">
        <v>0</v>
      </c>
      <c r="I238" s="499">
        <v>0</v>
      </c>
      <c r="J238" s="499">
        <v>0</v>
      </c>
      <c r="K238" s="499">
        <v>0</v>
      </c>
      <c r="L238" s="500" t="s">
        <v>929</v>
      </c>
      <c r="M238" s="500" t="s">
        <v>929</v>
      </c>
      <c r="N238" s="500" t="s">
        <v>929</v>
      </c>
      <c r="O238" s="501"/>
      <c r="P238" s="502">
        <v>0</v>
      </c>
      <c r="Q238" s="499">
        <v>0</v>
      </c>
      <c r="R238" s="499">
        <v>0</v>
      </c>
      <c r="S238" s="499">
        <v>0</v>
      </c>
      <c r="T238" s="503"/>
      <c r="U238" s="503"/>
      <c r="V238" s="226"/>
      <c r="W238" s="226"/>
      <c r="X238" s="227"/>
      <c r="Y238" s="504"/>
      <c r="Z238" s="502">
        <v>0</v>
      </c>
      <c r="AA238" s="499">
        <v>0</v>
      </c>
      <c r="AB238" s="499">
        <v>0</v>
      </c>
      <c r="AC238" s="499">
        <v>0</v>
      </c>
      <c r="AD238" s="503"/>
      <c r="AE238" s="503"/>
      <c r="AF238" s="175"/>
      <c r="AG238" s="175"/>
      <c r="AH238" s="175"/>
      <c r="AI238" s="504"/>
      <c r="AJ238" s="502">
        <v>0</v>
      </c>
      <c r="AK238" s="499">
        <v>0</v>
      </c>
      <c r="AL238" s="499">
        <v>0</v>
      </c>
      <c r="AM238" s="499">
        <v>0</v>
      </c>
      <c r="AN238" s="499">
        <v>0</v>
      </c>
      <c r="AO238" s="499">
        <v>0</v>
      </c>
      <c r="AP238" s="175">
        <v>0</v>
      </c>
      <c r="AQ238" s="175">
        <v>0</v>
      </c>
      <c r="AR238" s="175">
        <v>0</v>
      </c>
      <c r="AS238" s="504"/>
      <c r="AT238" s="502">
        <v>0</v>
      </c>
      <c r="AU238" s="499">
        <v>0</v>
      </c>
      <c r="AV238" s="499">
        <v>0</v>
      </c>
      <c r="AW238" s="499">
        <v>20</v>
      </c>
      <c r="AX238" s="129">
        <v>32</v>
      </c>
      <c r="AY238" s="499">
        <v>0</v>
      </c>
      <c r="AZ238" s="175">
        <v>29</v>
      </c>
      <c r="BA238" s="175">
        <v>29</v>
      </c>
      <c r="BB238" s="175">
        <v>29</v>
      </c>
      <c r="BC238" s="504"/>
      <c r="BD238" s="502">
        <v>0</v>
      </c>
      <c r="BE238" s="499">
        <v>0</v>
      </c>
      <c r="BF238" s="499">
        <v>0</v>
      </c>
      <c r="BG238" s="499">
        <v>0</v>
      </c>
      <c r="BH238" s="499">
        <v>0</v>
      </c>
      <c r="BI238" s="499">
        <v>0</v>
      </c>
      <c r="BJ238" s="175">
        <v>0</v>
      </c>
      <c r="BK238" s="175">
        <v>0</v>
      </c>
      <c r="BL238" s="175">
        <v>0</v>
      </c>
      <c r="BM238" s="504"/>
      <c r="BN238" s="502">
        <v>0</v>
      </c>
      <c r="BO238" s="503"/>
      <c r="BP238" s="499">
        <v>0</v>
      </c>
      <c r="BQ238" s="499">
        <v>0</v>
      </c>
      <c r="BR238" s="175">
        <v>0</v>
      </c>
      <c r="BS238" s="175">
        <v>0</v>
      </c>
      <c r="BT238" s="175"/>
      <c r="BU238" s="175"/>
      <c r="BV238" s="175"/>
      <c r="BW238" s="505"/>
      <c r="BX238" s="502">
        <v>0</v>
      </c>
      <c r="BY238" s="499">
        <v>0</v>
      </c>
      <c r="BZ238" s="499">
        <v>0</v>
      </c>
      <c r="CA238" s="499">
        <v>0</v>
      </c>
      <c r="CB238" s="499">
        <v>29</v>
      </c>
      <c r="CC238" s="499">
        <v>0</v>
      </c>
      <c r="CD238" s="175">
        <v>27</v>
      </c>
      <c r="CE238" s="175">
        <v>27</v>
      </c>
      <c r="CF238" s="175">
        <v>27</v>
      </c>
      <c r="CG238" s="506"/>
      <c r="CH238" s="507">
        <f t="shared" si="172"/>
        <v>0</v>
      </c>
      <c r="CI238" s="508">
        <f t="shared" si="173"/>
        <v>0</v>
      </c>
      <c r="CJ238" s="508">
        <f t="shared" si="174"/>
        <v>0</v>
      </c>
      <c r="CK238" s="508">
        <f t="shared" si="175"/>
        <v>20</v>
      </c>
      <c r="CL238" s="508">
        <f t="shared" si="176"/>
        <v>61</v>
      </c>
      <c r="CM238" s="508">
        <f t="shared" si="177"/>
        <v>0</v>
      </c>
      <c r="CN238" s="508">
        <f t="shared" si="178"/>
        <v>56</v>
      </c>
      <c r="CO238" s="508">
        <f t="shared" si="179"/>
        <v>56</v>
      </c>
      <c r="CP238" s="508">
        <f t="shared" si="180"/>
        <v>56</v>
      </c>
      <c r="CQ238" s="249"/>
      <c r="CR238" s="264">
        <f t="shared" si="181"/>
        <v>36</v>
      </c>
      <c r="CS238" s="257">
        <f t="shared" si="182"/>
        <v>56</v>
      </c>
    </row>
    <row r="239" spans="1:97" ht="15" customHeight="1" x14ac:dyDescent="0.25">
      <c r="A239" s="9"/>
      <c r="B239" s="495">
        <v>42</v>
      </c>
      <c r="C239" s="496" t="s">
        <v>609</v>
      </c>
      <c r="D239" s="496" t="s">
        <v>206</v>
      </c>
      <c r="E239" s="497" t="s">
        <v>831</v>
      </c>
      <c r="F239" s="498">
        <v>0</v>
      </c>
      <c r="G239" s="503"/>
      <c r="H239" s="499">
        <v>0</v>
      </c>
      <c r="I239" s="499">
        <v>0</v>
      </c>
      <c r="J239" s="499">
        <v>0</v>
      </c>
      <c r="K239" s="499">
        <v>0</v>
      </c>
      <c r="L239" s="500" t="s">
        <v>929</v>
      </c>
      <c r="M239" s="500" t="s">
        <v>929</v>
      </c>
      <c r="N239" s="500" t="s">
        <v>929</v>
      </c>
      <c r="O239" s="501"/>
      <c r="P239" s="502">
        <v>0</v>
      </c>
      <c r="Q239" s="499">
        <v>0</v>
      </c>
      <c r="R239" s="499">
        <v>0</v>
      </c>
      <c r="S239" s="499">
        <v>0</v>
      </c>
      <c r="T239" s="503"/>
      <c r="U239" s="503"/>
      <c r="V239" s="228"/>
      <c r="W239" s="228"/>
      <c r="X239" s="229"/>
      <c r="Y239" s="504"/>
      <c r="Z239" s="502">
        <v>0</v>
      </c>
      <c r="AA239" s="499">
        <v>0</v>
      </c>
      <c r="AB239" s="499">
        <v>0</v>
      </c>
      <c r="AC239" s="499">
        <v>0</v>
      </c>
      <c r="AD239" s="503"/>
      <c r="AE239" s="503"/>
      <c r="AF239" s="175"/>
      <c r="AG239" s="175"/>
      <c r="AH239" s="175"/>
      <c r="AI239" s="504"/>
      <c r="AJ239" s="502">
        <v>0</v>
      </c>
      <c r="AK239" s="499">
        <v>0</v>
      </c>
      <c r="AL239" s="499">
        <v>0</v>
      </c>
      <c r="AM239" s="499">
        <v>0</v>
      </c>
      <c r="AN239" s="499">
        <v>0</v>
      </c>
      <c r="AO239" s="499">
        <v>0</v>
      </c>
      <c r="AP239" s="175">
        <v>0</v>
      </c>
      <c r="AQ239" s="175">
        <v>0</v>
      </c>
      <c r="AR239" s="175">
        <v>0</v>
      </c>
      <c r="AS239" s="504"/>
      <c r="AT239" s="502">
        <v>0</v>
      </c>
      <c r="AU239" s="499">
        <v>0</v>
      </c>
      <c r="AV239" s="499">
        <v>0</v>
      </c>
      <c r="AW239" s="499">
        <v>0</v>
      </c>
      <c r="AX239" s="129"/>
      <c r="AY239" s="503"/>
      <c r="AZ239" s="175"/>
      <c r="BA239" s="175"/>
      <c r="BB239" s="175"/>
      <c r="BC239" s="504"/>
      <c r="BD239" s="502">
        <v>0</v>
      </c>
      <c r="BE239" s="499">
        <v>0</v>
      </c>
      <c r="BF239" s="499">
        <v>0</v>
      </c>
      <c r="BG239" s="499">
        <v>0</v>
      </c>
      <c r="BH239" s="499">
        <v>0</v>
      </c>
      <c r="BI239" s="499">
        <v>0</v>
      </c>
      <c r="BJ239" s="175">
        <v>0</v>
      </c>
      <c r="BK239" s="175">
        <v>0</v>
      </c>
      <c r="BL239" s="175">
        <v>0</v>
      </c>
      <c r="BM239" s="504"/>
      <c r="BN239" s="502">
        <v>0</v>
      </c>
      <c r="BO239" s="503"/>
      <c r="BP239" s="499">
        <v>0</v>
      </c>
      <c r="BQ239" s="499">
        <v>0</v>
      </c>
      <c r="BR239" s="175">
        <v>0</v>
      </c>
      <c r="BS239" s="175">
        <v>0</v>
      </c>
      <c r="BT239" s="175"/>
      <c r="BU239" s="175"/>
      <c r="BV239" s="175"/>
      <c r="BW239" s="505"/>
      <c r="BX239" s="502">
        <v>0</v>
      </c>
      <c r="BY239" s="499">
        <v>0</v>
      </c>
      <c r="BZ239" s="499">
        <v>0</v>
      </c>
      <c r="CA239" s="499">
        <v>0</v>
      </c>
      <c r="CB239" s="499">
        <v>0</v>
      </c>
      <c r="CC239" s="499">
        <v>0</v>
      </c>
      <c r="CD239" s="175">
        <v>0</v>
      </c>
      <c r="CE239" s="175">
        <v>0</v>
      </c>
      <c r="CF239" s="175">
        <v>0</v>
      </c>
      <c r="CG239" s="506"/>
      <c r="CH239" s="507">
        <f t="shared" si="172"/>
        <v>0</v>
      </c>
      <c r="CI239" s="508">
        <f t="shared" si="173"/>
        <v>0</v>
      </c>
      <c r="CJ239" s="508">
        <f t="shared" si="174"/>
        <v>0</v>
      </c>
      <c r="CK239" s="508">
        <f t="shared" si="175"/>
        <v>0</v>
      </c>
      <c r="CL239" s="508">
        <f t="shared" si="176"/>
        <v>0</v>
      </c>
      <c r="CM239" s="508">
        <f t="shared" si="177"/>
        <v>0</v>
      </c>
      <c r="CN239" s="508">
        <f t="shared" si="178"/>
        <v>0</v>
      </c>
      <c r="CO239" s="508">
        <f t="shared" si="179"/>
        <v>0</v>
      </c>
      <c r="CP239" s="508">
        <f t="shared" si="180"/>
        <v>0</v>
      </c>
      <c r="CQ239" s="249"/>
      <c r="CR239" s="264">
        <f t="shared" si="181"/>
        <v>0</v>
      </c>
      <c r="CS239" s="257">
        <f t="shared" si="182"/>
        <v>0</v>
      </c>
    </row>
    <row r="240" spans="1:97" ht="15" customHeight="1" x14ac:dyDescent="0.25">
      <c r="A240" s="9"/>
      <c r="B240" s="495">
        <v>42</v>
      </c>
      <c r="C240" s="496" t="s">
        <v>609</v>
      </c>
      <c r="D240" s="496" t="s">
        <v>207</v>
      </c>
      <c r="E240" s="497" t="s">
        <v>864</v>
      </c>
      <c r="F240" s="498">
        <v>0</v>
      </c>
      <c r="G240" s="503"/>
      <c r="H240" s="499">
        <v>0</v>
      </c>
      <c r="I240" s="499">
        <v>0</v>
      </c>
      <c r="J240" s="499">
        <v>0</v>
      </c>
      <c r="K240" s="499">
        <v>0</v>
      </c>
      <c r="L240" s="500" t="s">
        <v>929</v>
      </c>
      <c r="M240" s="500" t="s">
        <v>929</v>
      </c>
      <c r="N240" s="500" t="s">
        <v>929</v>
      </c>
      <c r="O240" s="501"/>
      <c r="P240" s="502">
        <v>0</v>
      </c>
      <c r="Q240" s="499">
        <v>0</v>
      </c>
      <c r="R240" s="499">
        <v>0</v>
      </c>
      <c r="S240" s="499">
        <v>0</v>
      </c>
      <c r="T240" s="503"/>
      <c r="U240" s="503"/>
      <c r="V240" s="228"/>
      <c r="W240" s="228"/>
      <c r="X240" s="229"/>
      <c r="Y240" s="504"/>
      <c r="Z240" s="502">
        <v>4</v>
      </c>
      <c r="AA240" s="499">
        <v>8</v>
      </c>
      <c r="AB240" s="499">
        <v>0</v>
      </c>
      <c r="AC240" s="499">
        <v>0</v>
      </c>
      <c r="AD240" s="503"/>
      <c r="AE240" s="503"/>
      <c r="AF240" s="175"/>
      <c r="AG240" s="175"/>
      <c r="AH240" s="175"/>
      <c r="AI240" s="504"/>
      <c r="AJ240" s="502">
        <v>5</v>
      </c>
      <c r="AK240" s="499">
        <v>13</v>
      </c>
      <c r="AL240" s="499">
        <v>0</v>
      </c>
      <c r="AM240" s="499">
        <v>0</v>
      </c>
      <c r="AN240" s="499">
        <v>0</v>
      </c>
      <c r="AO240" s="499">
        <v>0</v>
      </c>
      <c r="AP240" s="175">
        <v>0</v>
      </c>
      <c r="AQ240" s="175">
        <v>0</v>
      </c>
      <c r="AR240" s="175">
        <v>0</v>
      </c>
      <c r="AS240" s="504"/>
      <c r="AT240" s="502">
        <v>0</v>
      </c>
      <c r="AU240" s="499">
        <v>15</v>
      </c>
      <c r="AV240" s="499">
        <v>0</v>
      </c>
      <c r="AW240" s="499">
        <v>0</v>
      </c>
      <c r="AX240" s="129"/>
      <c r="AY240" s="503"/>
      <c r="AZ240" s="175"/>
      <c r="BA240" s="175"/>
      <c r="BB240" s="175"/>
      <c r="BC240" s="504"/>
      <c r="BD240" s="502">
        <v>0</v>
      </c>
      <c r="BE240" s="499">
        <v>0</v>
      </c>
      <c r="BF240" s="499">
        <v>0</v>
      </c>
      <c r="BG240" s="499">
        <v>0</v>
      </c>
      <c r="BH240" s="499">
        <v>0</v>
      </c>
      <c r="BI240" s="499">
        <v>0</v>
      </c>
      <c r="BJ240" s="175">
        <v>0</v>
      </c>
      <c r="BK240" s="175">
        <v>0</v>
      </c>
      <c r="BL240" s="175">
        <v>0</v>
      </c>
      <c r="BM240" s="504"/>
      <c r="BN240" s="502">
        <v>0</v>
      </c>
      <c r="BO240" s="503"/>
      <c r="BP240" s="499">
        <v>0</v>
      </c>
      <c r="BQ240" s="499">
        <v>0</v>
      </c>
      <c r="BR240" s="175">
        <v>0</v>
      </c>
      <c r="BS240" s="175">
        <v>0</v>
      </c>
      <c r="BT240" s="175"/>
      <c r="BU240" s="175"/>
      <c r="BV240" s="175"/>
      <c r="BW240" s="505"/>
      <c r="BX240" s="502">
        <v>0</v>
      </c>
      <c r="BY240" s="499">
        <v>0</v>
      </c>
      <c r="BZ240" s="499">
        <v>0</v>
      </c>
      <c r="CA240" s="499">
        <v>0</v>
      </c>
      <c r="CB240" s="499">
        <v>0</v>
      </c>
      <c r="CC240" s="499">
        <v>0</v>
      </c>
      <c r="CD240" s="175">
        <v>0</v>
      </c>
      <c r="CE240" s="175">
        <v>0</v>
      </c>
      <c r="CF240" s="175">
        <v>0</v>
      </c>
      <c r="CG240" s="506"/>
      <c r="CH240" s="507">
        <f t="shared" si="172"/>
        <v>9</v>
      </c>
      <c r="CI240" s="508">
        <f t="shared" si="173"/>
        <v>36</v>
      </c>
      <c r="CJ240" s="508">
        <f t="shared" si="174"/>
        <v>0</v>
      </c>
      <c r="CK240" s="508">
        <f t="shared" si="175"/>
        <v>0</v>
      </c>
      <c r="CL240" s="508">
        <f t="shared" si="176"/>
        <v>0</v>
      </c>
      <c r="CM240" s="508">
        <f t="shared" si="177"/>
        <v>0</v>
      </c>
      <c r="CN240" s="508">
        <f t="shared" si="178"/>
        <v>0</v>
      </c>
      <c r="CO240" s="508">
        <f t="shared" si="179"/>
        <v>0</v>
      </c>
      <c r="CP240" s="508">
        <f t="shared" si="180"/>
        <v>0</v>
      </c>
      <c r="CQ240" s="249"/>
      <c r="CR240" s="264">
        <f t="shared" si="181"/>
        <v>0</v>
      </c>
      <c r="CS240" s="257">
        <f t="shared" si="182"/>
        <v>-36</v>
      </c>
    </row>
    <row r="241" spans="1:97" ht="15" customHeight="1" x14ac:dyDescent="0.25">
      <c r="A241" s="9"/>
      <c r="B241" s="495">
        <v>42</v>
      </c>
      <c r="C241" s="496" t="s">
        <v>609</v>
      </c>
      <c r="D241" s="496" t="s">
        <v>208</v>
      </c>
      <c r="E241" s="497" t="s">
        <v>620</v>
      </c>
      <c r="F241" s="498">
        <v>0</v>
      </c>
      <c r="G241" s="503"/>
      <c r="H241" s="499">
        <v>0</v>
      </c>
      <c r="I241" s="499">
        <v>0</v>
      </c>
      <c r="J241" s="499">
        <v>0</v>
      </c>
      <c r="K241" s="499">
        <v>0</v>
      </c>
      <c r="L241" s="500" t="s">
        <v>929</v>
      </c>
      <c r="M241" s="500" t="s">
        <v>929</v>
      </c>
      <c r="N241" s="500" t="s">
        <v>929</v>
      </c>
      <c r="O241" s="501"/>
      <c r="P241" s="502">
        <v>0</v>
      </c>
      <c r="Q241" s="499">
        <v>0</v>
      </c>
      <c r="R241" s="499">
        <v>0</v>
      </c>
      <c r="S241" s="499">
        <v>0</v>
      </c>
      <c r="T241" s="503"/>
      <c r="U241" s="503"/>
      <c r="V241" s="228"/>
      <c r="W241" s="228"/>
      <c r="X241" s="229"/>
      <c r="Y241" s="504"/>
      <c r="Z241" s="502">
        <v>3</v>
      </c>
      <c r="AA241" s="499">
        <v>8</v>
      </c>
      <c r="AB241" s="499">
        <v>0</v>
      </c>
      <c r="AC241" s="499">
        <v>0</v>
      </c>
      <c r="AD241" s="503"/>
      <c r="AE241" s="503"/>
      <c r="AF241" s="175"/>
      <c r="AG241" s="175"/>
      <c r="AH241" s="175"/>
      <c r="AI241" s="504"/>
      <c r="AJ241" s="502">
        <v>2</v>
      </c>
      <c r="AK241" s="499">
        <v>8</v>
      </c>
      <c r="AL241" s="499">
        <v>0</v>
      </c>
      <c r="AM241" s="499">
        <v>0</v>
      </c>
      <c r="AN241" s="499">
        <v>0</v>
      </c>
      <c r="AO241" s="499">
        <v>0</v>
      </c>
      <c r="AP241" s="175">
        <v>8</v>
      </c>
      <c r="AQ241" s="175">
        <v>8</v>
      </c>
      <c r="AR241" s="175">
        <v>8</v>
      </c>
      <c r="AS241" s="504"/>
      <c r="AT241" s="502">
        <v>0</v>
      </c>
      <c r="AU241" s="499">
        <v>10</v>
      </c>
      <c r="AV241" s="499">
        <v>0</v>
      </c>
      <c r="AW241" s="499">
        <v>0</v>
      </c>
      <c r="AX241" s="129"/>
      <c r="AY241" s="503"/>
      <c r="AZ241" s="175"/>
      <c r="BA241" s="175"/>
      <c r="BB241" s="175"/>
      <c r="BC241" s="504"/>
      <c r="BD241" s="502">
        <v>0</v>
      </c>
      <c r="BE241" s="499">
        <v>0</v>
      </c>
      <c r="BF241" s="499">
        <v>0</v>
      </c>
      <c r="BG241" s="499">
        <v>0</v>
      </c>
      <c r="BH241" s="499">
        <v>0</v>
      </c>
      <c r="BI241" s="499">
        <v>0</v>
      </c>
      <c r="BJ241" s="175">
        <v>0</v>
      </c>
      <c r="BK241" s="175">
        <v>0</v>
      </c>
      <c r="BL241" s="175">
        <v>0</v>
      </c>
      <c r="BM241" s="504"/>
      <c r="BN241" s="502">
        <v>0</v>
      </c>
      <c r="BO241" s="503"/>
      <c r="BP241" s="499">
        <v>0</v>
      </c>
      <c r="BQ241" s="499">
        <v>0</v>
      </c>
      <c r="BR241" s="175">
        <v>0</v>
      </c>
      <c r="BS241" s="175">
        <v>0</v>
      </c>
      <c r="BT241" s="175"/>
      <c r="BU241" s="175"/>
      <c r="BV241" s="175"/>
      <c r="BW241" s="505"/>
      <c r="BX241" s="502">
        <v>0</v>
      </c>
      <c r="BY241" s="499">
        <v>0</v>
      </c>
      <c r="BZ241" s="499">
        <v>0</v>
      </c>
      <c r="CA241" s="499">
        <v>0</v>
      </c>
      <c r="CB241" s="499">
        <v>0</v>
      </c>
      <c r="CC241" s="499">
        <v>0</v>
      </c>
      <c r="CD241" s="175">
        <v>0</v>
      </c>
      <c r="CE241" s="175">
        <v>0</v>
      </c>
      <c r="CF241" s="175">
        <v>0</v>
      </c>
      <c r="CG241" s="506"/>
      <c r="CH241" s="507">
        <f t="shared" si="172"/>
        <v>5</v>
      </c>
      <c r="CI241" s="508">
        <f t="shared" si="173"/>
        <v>26</v>
      </c>
      <c r="CJ241" s="508">
        <f t="shared" si="174"/>
        <v>0</v>
      </c>
      <c r="CK241" s="508">
        <f t="shared" si="175"/>
        <v>0</v>
      </c>
      <c r="CL241" s="508">
        <f t="shared" si="176"/>
        <v>0</v>
      </c>
      <c r="CM241" s="508">
        <f t="shared" si="177"/>
        <v>0</v>
      </c>
      <c r="CN241" s="508">
        <f t="shared" si="178"/>
        <v>8</v>
      </c>
      <c r="CO241" s="508">
        <f t="shared" si="179"/>
        <v>8</v>
      </c>
      <c r="CP241" s="508">
        <f t="shared" si="180"/>
        <v>8</v>
      </c>
      <c r="CQ241" s="249"/>
      <c r="CR241" s="264">
        <f t="shared" si="181"/>
        <v>8</v>
      </c>
      <c r="CS241" s="257">
        <f t="shared" si="182"/>
        <v>-18</v>
      </c>
    </row>
    <row r="242" spans="1:97" ht="15" customHeight="1" x14ac:dyDescent="0.25">
      <c r="A242" s="9"/>
      <c r="B242" s="495">
        <v>42</v>
      </c>
      <c r="C242" s="496" t="s">
        <v>609</v>
      </c>
      <c r="D242" s="496" t="s">
        <v>209</v>
      </c>
      <c r="E242" s="497" t="s">
        <v>621</v>
      </c>
      <c r="F242" s="498">
        <v>7</v>
      </c>
      <c r="G242" s="503"/>
      <c r="H242" s="499">
        <v>0</v>
      </c>
      <c r="I242" s="499">
        <v>0</v>
      </c>
      <c r="J242" s="499">
        <v>25</v>
      </c>
      <c r="K242" s="499">
        <v>0</v>
      </c>
      <c r="L242" s="500">
        <v>22</v>
      </c>
      <c r="M242" s="500">
        <v>22</v>
      </c>
      <c r="N242" s="500">
        <v>22</v>
      </c>
      <c r="O242" s="501"/>
      <c r="P242" s="502">
        <v>0</v>
      </c>
      <c r="Q242" s="499">
        <v>7</v>
      </c>
      <c r="R242" s="499">
        <v>0</v>
      </c>
      <c r="S242" s="499">
        <v>7</v>
      </c>
      <c r="T242" s="499">
        <v>7</v>
      </c>
      <c r="U242" s="499">
        <v>0</v>
      </c>
      <c r="V242" s="228">
        <v>7</v>
      </c>
      <c r="W242" s="228">
        <v>7</v>
      </c>
      <c r="X242" s="229">
        <v>7</v>
      </c>
      <c r="Y242" s="504"/>
      <c r="Z242" s="502">
        <v>0</v>
      </c>
      <c r="AA242" s="499">
        <v>0</v>
      </c>
      <c r="AB242" s="499">
        <v>0</v>
      </c>
      <c r="AC242" s="499">
        <v>0</v>
      </c>
      <c r="AD242" s="503"/>
      <c r="AE242" s="503"/>
      <c r="AF242" s="175"/>
      <c r="AG242" s="175"/>
      <c r="AH242" s="175"/>
      <c r="AI242" s="504"/>
      <c r="AJ242" s="502">
        <v>0</v>
      </c>
      <c r="AK242" s="499">
        <v>0</v>
      </c>
      <c r="AL242" s="499">
        <v>0</v>
      </c>
      <c r="AM242" s="499">
        <v>0</v>
      </c>
      <c r="AN242" s="499">
        <v>20</v>
      </c>
      <c r="AO242" s="499">
        <v>0</v>
      </c>
      <c r="AP242" s="175">
        <v>20</v>
      </c>
      <c r="AQ242" s="175">
        <v>20</v>
      </c>
      <c r="AR242" s="175">
        <v>20</v>
      </c>
      <c r="AS242" s="504"/>
      <c r="AT242" s="502">
        <v>0</v>
      </c>
      <c r="AU242" s="499">
        <v>0</v>
      </c>
      <c r="AV242" s="499">
        <v>0</v>
      </c>
      <c r="AW242" s="499">
        <v>0</v>
      </c>
      <c r="AX242" s="129">
        <v>0</v>
      </c>
      <c r="AY242" s="499">
        <v>0</v>
      </c>
      <c r="AZ242" s="175">
        <v>0</v>
      </c>
      <c r="BA242" s="175">
        <v>0</v>
      </c>
      <c r="BB242" s="175">
        <v>0</v>
      </c>
      <c r="BC242" s="504"/>
      <c r="BD242" s="502">
        <v>0</v>
      </c>
      <c r="BE242" s="499">
        <v>12</v>
      </c>
      <c r="BF242" s="499">
        <v>0</v>
      </c>
      <c r="BG242" s="499">
        <v>0</v>
      </c>
      <c r="BH242" s="499">
        <v>8</v>
      </c>
      <c r="BI242" s="499">
        <v>0</v>
      </c>
      <c r="BJ242" s="175">
        <v>8</v>
      </c>
      <c r="BK242" s="175">
        <v>8</v>
      </c>
      <c r="BL242" s="175">
        <v>8</v>
      </c>
      <c r="BM242" s="504"/>
      <c r="BN242" s="502">
        <v>0</v>
      </c>
      <c r="BO242" s="503"/>
      <c r="BP242" s="499">
        <v>0</v>
      </c>
      <c r="BQ242" s="499">
        <v>0</v>
      </c>
      <c r="BR242" s="175">
        <v>0</v>
      </c>
      <c r="BS242" s="175">
        <v>0</v>
      </c>
      <c r="BT242" s="175"/>
      <c r="BU242" s="175"/>
      <c r="BV242" s="175"/>
      <c r="BW242" s="505"/>
      <c r="BX242" s="502">
        <v>0</v>
      </c>
      <c r="BY242" s="499">
        <v>0</v>
      </c>
      <c r="BZ242" s="499">
        <v>0</v>
      </c>
      <c r="CA242" s="499">
        <v>0</v>
      </c>
      <c r="CB242" s="499">
        <v>0</v>
      </c>
      <c r="CC242" s="499">
        <v>0</v>
      </c>
      <c r="CD242" s="175">
        <v>0</v>
      </c>
      <c r="CE242" s="175">
        <v>0</v>
      </c>
      <c r="CF242" s="175">
        <v>0</v>
      </c>
      <c r="CG242" s="506"/>
      <c r="CH242" s="507">
        <f t="shared" si="172"/>
        <v>7</v>
      </c>
      <c r="CI242" s="508">
        <f t="shared" si="173"/>
        <v>19</v>
      </c>
      <c r="CJ242" s="508">
        <f t="shared" si="174"/>
        <v>0</v>
      </c>
      <c r="CK242" s="508">
        <f t="shared" si="175"/>
        <v>7</v>
      </c>
      <c r="CL242" s="508">
        <f t="shared" si="176"/>
        <v>60</v>
      </c>
      <c r="CM242" s="508">
        <f t="shared" si="177"/>
        <v>0</v>
      </c>
      <c r="CN242" s="508">
        <f t="shared" si="178"/>
        <v>57</v>
      </c>
      <c r="CO242" s="508">
        <f t="shared" si="179"/>
        <v>57</v>
      </c>
      <c r="CP242" s="508">
        <f t="shared" si="180"/>
        <v>57</v>
      </c>
      <c r="CQ242" s="249"/>
      <c r="CR242" s="264">
        <f t="shared" si="181"/>
        <v>50</v>
      </c>
      <c r="CS242" s="257">
        <f t="shared" si="182"/>
        <v>38</v>
      </c>
    </row>
    <row r="243" spans="1:97" ht="15" customHeight="1" x14ac:dyDescent="0.25">
      <c r="A243" s="9"/>
      <c r="B243" s="495">
        <v>42</v>
      </c>
      <c r="C243" s="496" t="s">
        <v>609</v>
      </c>
      <c r="D243" s="496" t="s">
        <v>210</v>
      </c>
      <c r="E243" s="497" t="s">
        <v>622</v>
      </c>
      <c r="F243" s="498">
        <v>9</v>
      </c>
      <c r="G243" s="503"/>
      <c r="H243" s="499">
        <v>0</v>
      </c>
      <c r="I243" s="499">
        <v>0</v>
      </c>
      <c r="J243" s="499">
        <v>24</v>
      </c>
      <c r="K243" s="499">
        <v>0</v>
      </c>
      <c r="L243" s="500">
        <v>24</v>
      </c>
      <c r="M243" s="500">
        <v>24</v>
      </c>
      <c r="N243" s="500">
        <v>24</v>
      </c>
      <c r="O243" s="501"/>
      <c r="P243" s="502">
        <v>0</v>
      </c>
      <c r="Q243" s="499">
        <v>7</v>
      </c>
      <c r="R243" s="499">
        <v>0</v>
      </c>
      <c r="S243" s="499">
        <v>22</v>
      </c>
      <c r="T243" s="499">
        <v>17</v>
      </c>
      <c r="U243" s="499">
        <v>0</v>
      </c>
      <c r="V243" s="232">
        <v>17</v>
      </c>
      <c r="W243" s="226">
        <v>17</v>
      </c>
      <c r="X243" s="227">
        <v>17</v>
      </c>
      <c r="Y243" s="504"/>
      <c r="Z243" s="502">
        <v>0</v>
      </c>
      <c r="AA243" s="499">
        <v>0</v>
      </c>
      <c r="AB243" s="499">
        <v>0</v>
      </c>
      <c r="AC243" s="499">
        <v>8</v>
      </c>
      <c r="AD243" s="499">
        <v>12</v>
      </c>
      <c r="AE243" s="499">
        <v>0</v>
      </c>
      <c r="AF243" s="175">
        <v>12</v>
      </c>
      <c r="AG243" s="175">
        <v>12</v>
      </c>
      <c r="AH243" s="175">
        <v>12</v>
      </c>
      <c r="AI243" s="504"/>
      <c r="AJ243" s="502">
        <v>0</v>
      </c>
      <c r="AK243" s="499">
        <v>0</v>
      </c>
      <c r="AL243" s="499">
        <v>0</v>
      </c>
      <c r="AM243" s="499">
        <v>0</v>
      </c>
      <c r="AN243" s="499">
        <v>16</v>
      </c>
      <c r="AO243" s="499">
        <v>0</v>
      </c>
      <c r="AP243" s="175">
        <v>16</v>
      </c>
      <c r="AQ243" s="175">
        <v>16</v>
      </c>
      <c r="AR243" s="175">
        <v>16</v>
      </c>
      <c r="AS243" s="504"/>
      <c r="AT243" s="502">
        <v>0</v>
      </c>
      <c r="AU243" s="499">
        <v>0</v>
      </c>
      <c r="AV243" s="499">
        <v>0</v>
      </c>
      <c r="AW243" s="499">
        <v>20</v>
      </c>
      <c r="AX243" s="129">
        <v>30</v>
      </c>
      <c r="AY243" s="499">
        <v>0</v>
      </c>
      <c r="AZ243" s="175">
        <v>24</v>
      </c>
      <c r="BA243" s="175">
        <v>24</v>
      </c>
      <c r="BB243" s="175">
        <v>24</v>
      </c>
      <c r="BC243" s="504"/>
      <c r="BD243" s="502">
        <v>0</v>
      </c>
      <c r="BE243" s="499">
        <v>12</v>
      </c>
      <c r="BF243" s="499">
        <v>0</v>
      </c>
      <c r="BG243" s="499">
        <v>0</v>
      </c>
      <c r="BH243" s="499">
        <v>8</v>
      </c>
      <c r="BI243" s="499">
        <v>0</v>
      </c>
      <c r="BJ243" s="175">
        <v>8</v>
      </c>
      <c r="BK243" s="175">
        <v>8</v>
      </c>
      <c r="BL243" s="175">
        <v>8</v>
      </c>
      <c r="BM243" s="504"/>
      <c r="BN243" s="502">
        <v>0</v>
      </c>
      <c r="BO243" s="503"/>
      <c r="BP243" s="499">
        <v>0</v>
      </c>
      <c r="BQ243" s="499">
        <v>0</v>
      </c>
      <c r="BR243" s="175">
        <v>0</v>
      </c>
      <c r="BS243" s="175">
        <v>0</v>
      </c>
      <c r="BT243" s="175"/>
      <c r="BU243" s="175"/>
      <c r="BV243" s="175"/>
      <c r="BW243" s="505"/>
      <c r="BX243" s="502">
        <v>0</v>
      </c>
      <c r="BY243" s="499">
        <v>0</v>
      </c>
      <c r="BZ243" s="499">
        <v>0</v>
      </c>
      <c r="CA243" s="499">
        <v>0</v>
      </c>
      <c r="CB243" s="499">
        <v>0</v>
      </c>
      <c r="CC243" s="499">
        <v>0</v>
      </c>
      <c r="CD243" s="175">
        <v>0</v>
      </c>
      <c r="CE243" s="175">
        <v>0</v>
      </c>
      <c r="CF243" s="175">
        <v>0</v>
      </c>
      <c r="CG243" s="506"/>
      <c r="CH243" s="507">
        <f t="shared" si="172"/>
        <v>9</v>
      </c>
      <c r="CI243" s="508">
        <f t="shared" si="173"/>
        <v>19</v>
      </c>
      <c r="CJ243" s="508">
        <f t="shared" si="174"/>
        <v>0</v>
      </c>
      <c r="CK243" s="508">
        <f t="shared" si="175"/>
        <v>50</v>
      </c>
      <c r="CL243" s="508">
        <f t="shared" si="176"/>
        <v>107</v>
      </c>
      <c r="CM243" s="508">
        <f t="shared" si="177"/>
        <v>0</v>
      </c>
      <c r="CN243" s="508">
        <f t="shared" si="178"/>
        <v>101</v>
      </c>
      <c r="CO243" s="508">
        <f t="shared" si="179"/>
        <v>101</v>
      </c>
      <c r="CP243" s="508">
        <f t="shared" si="180"/>
        <v>101</v>
      </c>
      <c r="CQ243" s="249"/>
      <c r="CR243" s="264">
        <f t="shared" si="181"/>
        <v>51</v>
      </c>
      <c r="CS243" s="257">
        <f t="shared" si="182"/>
        <v>82</v>
      </c>
    </row>
    <row r="244" spans="1:97" ht="15" customHeight="1" x14ac:dyDescent="0.25">
      <c r="A244" s="9"/>
      <c r="B244" s="480">
        <v>42</v>
      </c>
      <c r="C244" s="481" t="s">
        <v>609</v>
      </c>
      <c r="D244" s="481" t="s">
        <v>211</v>
      </c>
      <c r="E244" s="482" t="s">
        <v>623</v>
      </c>
      <c r="F244" s="483">
        <v>2</v>
      </c>
      <c r="G244" s="484">
        <v>3</v>
      </c>
      <c r="H244" s="484">
        <v>4</v>
      </c>
      <c r="I244" s="484">
        <v>17</v>
      </c>
      <c r="J244" s="484">
        <v>17</v>
      </c>
      <c r="K244" s="484">
        <v>0</v>
      </c>
      <c r="L244" s="485">
        <v>17</v>
      </c>
      <c r="M244" s="485">
        <v>17</v>
      </c>
      <c r="N244" s="485">
        <v>17</v>
      </c>
      <c r="O244" s="486"/>
      <c r="P244" s="487">
        <v>2</v>
      </c>
      <c r="Q244" s="484">
        <v>9</v>
      </c>
      <c r="R244" s="484">
        <v>0</v>
      </c>
      <c r="S244" s="484">
        <v>0</v>
      </c>
      <c r="T244" s="484">
        <v>6</v>
      </c>
      <c r="U244" s="484">
        <v>0</v>
      </c>
      <c r="V244" s="233">
        <v>6</v>
      </c>
      <c r="W244" s="234">
        <v>6</v>
      </c>
      <c r="X244" s="235">
        <v>6</v>
      </c>
      <c r="Y244" s="489"/>
      <c r="Z244" s="487">
        <v>3</v>
      </c>
      <c r="AA244" s="484">
        <v>3</v>
      </c>
      <c r="AB244" s="484">
        <v>0</v>
      </c>
      <c r="AC244" s="484">
        <v>12</v>
      </c>
      <c r="AD244" s="484">
        <v>8</v>
      </c>
      <c r="AE244" s="484">
        <v>0</v>
      </c>
      <c r="AF244" s="146">
        <v>8</v>
      </c>
      <c r="AG244" s="146">
        <v>8</v>
      </c>
      <c r="AH244" s="146">
        <v>8</v>
      </c>
      <c r="AI244" s="489"/>
      <c r="AJ244" s="487">
        <v>4</v>
      </c>
      <c r="AK244" s="484">
        <v>8</v>
      </c>
      <c r="AL244" s="484">
        <v>0</v>
      </c>
      <c r="AM244" s="484">
        <v>8</v>
      </c>
      <c r="AN244" s="484">
        <v>14</v>
      </c>
      <c r="AO244" s="484">
        <v>0</v>
      </c>
      <c r="AP244" s="146">
        <v>13</v>
      </c>
      <c r="AQ244" s="146">
        <v>13</v>
      </c>
      <c r="AR244" s="146">
        <v>13</v>
      </c>
      <c r="AS244" s="489"/>
      <c r="AT244" s="487">
        <v>0</v>
      </c>
      <c r="AU244" s="484">
        <v>0</v>
      </c>
      <c r="AV244" s="484">
        <v>0</v>
      </c>
      <c r="AW244" s="484">
        <v>0</v>
      </c>
      <c r="AX244" s="127">
        <v>20</v>
      </c>
      <c r="AY244" s="484">
        <v>0</v>
      </c>
      <c r="AZ244" s="146">
        <v>17</v>
      </c>
      <c r="BA244" s="146">
        <v>17</v>
      </c>
      <c r="BB244" s="146">
        <v>17</v>
      </c>
      <c r="BC244" s="489"/>
      <c r="BD244" s="487">
        <v>2</v>
      </c>
      <c r="BE244" s="484">
        <v>2</v>
      </c>
      <c r="BF244" s="484">
        <v>0</v>
      </c>
      <c r="BG244" s="484">
        <v>2</v>
      </c>
      <c r="BH244" s="484">
        <v>0</v>
      </c>
      <c r="BI244" s="484">
        <v>0</v>
      </c>
      <c r="BJ244" s="146">
        <v>0</v>
      </c>
      <c r="BK244" s="146">
        <v>0</v>
      </c>
      <c r="BL244" s="146">
        <v>0</v>
      </c>
      <c r="BM244" s="489"/>
      <c r="BN244" s="487">
        <v>2</v>
      </c>
      <c r="BO244" s="484">
        <v>10</v>
      </c>
      <c r="BP244" s="484">
        <v>0</v>
      </c>
      <c r="BQ244" s="484">
        <v>0</v>
      </c>
      <c r="BR244" s="146">
        <v>0</v>
      </c>
      <c r="BS244" s="146">
        <v>0</v>
      </c>
      <c r="BT244" s="146">
        <v>0</v>
      </c>
      <c r="BU244" s="146">
        <v>0</v>
      </c>
      <c r="BV244" s="146">
        <v>0</v>
      </c>
      <c r="BW244" s="490"/>
      <c r="BX244" s="487">
        <v>0</v>
      </c>
      <c r="BY244" s="484">
        <v>4</v>
      </c>
      <c r="BZ244" s="484">
        <v>0</v>
      </c>
      <c r="CA244" s="484">
        <v>0</v>
      </c>
      <c r="CB244" s="484">
        <v>9</v>
      </c>
      <c r="CC244" s="484">
        <v>0</v>
      </c>
      <c r="CD244" s="146">
        <v>9</v>
      </c>
      <c r="CE244" s="146">
        <v>9</v>
      </c>
      <c r="CF244" s="146">
        <v>9</v>
      </c>
      <c r="CG244" s="491"/>
      <c r="CH244" s="492">
        <f t="shared" si="172"/>
        <v>15</v>
      </c>
      <c r="CI244" s="493">
        <f t="shared" si="173"/>
        <v>39</v>
      </c>
      <c r="CJ244" s="493">
        <f t="shared" si="174"/>
        <v>4</v>
      </c>
      <c r="CK244" s="493">
        <f t="shared" si="175"/>
        <v>39</v>
      </c>
      <c r="CL244" s="493">
        <f t="shared" si="176"/>
        <v>74</v>
      </c>
      <c r="CM244" s="493">
        <f t="shared" si="177"/>
        <v>0</v>
      </c>
      <c r="CN244" s="493">
        <f t="shared" si="178"/>
        <v>70</v>
      </c>
      <c r="CO244" s="493">
        <f t="shared" si="179"/>
        <v>70</v>
      </c>
      <c r="CP244" s="493">
        <f t="shared" si="180"/>
        <v>70</v>
      </c>
      <c r="CQ244"/>
      <c r="CR244" s="255">
        <f t="shared" si="181"/>
        <v>31</v>
      </c>
      <c r="CS244" s="256">
        <f t="shared" si="182"/>
        <v>31</v>
      </c>
    </row>
    <row r="245" spans="1:97" ht="15" customHeight="1" x14ac:dyDescent="0.25">
      <c r="A245" s="9"/>
      <c r="B245" s="495">
        <v>42</v>
      </c>
      <c r="C245" s="496" t="s">
        <v>609</v>
      </c>
      <c r="D245" s="496" t="s">
        <v>212</v>
      </c>
      <c r="E245" s="497" t="s">
        <v>624</v>
      </c>
      <c r="F245" s="498">
        <v>1</v>
      </c>
      <c r="G245" s="503"/>
      <c r="H245" s="499">
        <v>2</v>
      </c>
      <c r="I245" s="499">
        <v>0</v>
      </c>
      <c r="J245" s="499">
        <v>0</v>
      </c>
      <c r="K245" s="499">
        <v>0</v>
      </c>
      <c r="L245" s="500" t="s">
        <v>929</v>
      </c>
      <c r="M245" s="500" t="s">
        <v>929</v>
      </c>
      <c r="N245" s="500" t="s">
        <v>929</v>
      </c>
      <c r="O245" s="501"/>
      <c r="P245" s="502">
        <v>1</v>
      </c>
      <c r="Q245" s="499">
        <v>0</v>
      </c>
      <c r="R245" s="499">
        <v>0</v>
      </c>
      <c r="S245" s="499">
        <v>0</v>
      </c>
      <c r="T245" s="503"/>
      <c r="U245" s="503"/>
      <c r="V245" s="226"/>
      <c r="W245" s="226"/>
      <c r="X245" s="227"/>
      <c r="Y245" s="504"/>
      <c r="Z245" s="502">
        <v>1</v>
      </c>
      <c r="AA245" s="499">
        <v>0</v>
      </c>
      <c r="AB245" s="499">
        <v>0</v>
      </c>
      <c r="AC245" s="499">
        <v>0</v>
      </c>
      <c r="AD245" s="503"/>
      <c r="AE245" s="503"/>
      <c r="AF245" s="175"/>
      <c r="AG245" s="175"/>
      <c r="AH245" s="175"/>
      <c r="AI245" s="504"/>
      <c r="AJ245" s="502">
        <v>3</v>
      </c>
      <c r="AK245" s="499">
        <v>6</v>
      </c>
      <c r="AL245" s="499">
        <v>0</v>
      </c>
      <c r="AM245" s="499">
        <v>0</v>
      </c>
      <c r="AN245" s="499">
        <v>0</v>
      </c>
      <c r="AO245" s="499">
        <v>0</v>
      </c>
      <c r="AP245" s="175">
        <v>0</v>
      </c>
      <c r="AQ245" s="175">
        <v>0</v>
      </c>
      <c r="AR245" s="175">
        <v>0</v>
      </c>
      <c r="AS245" s="504"/>
      <c r="AT245" s="502">
        <v>0</v>
      </c>
      <c r="AU245" s="499">
        <v>0</v>
      </c>
      <c r="AV245" s="499">
        <v>0</v>
      </c>
      <c r="AW245" s="499">
        <v>0</v>
      </c>
      <c r="AX245" s="129"/>
      <c r="AY245" s="503"/>
      <c r="AZ245" s="175"/>
      <c r="BA245" s="175"/>
      <c r="BB245" s="175"/>
      <c r="BC245" s="504"/>
      <c r="BD245" s="502">
        <v>1</v>
      </c>
      <c r="BE245" s="499">
        <v>1</v>
      </c>
      <c r="BF245" s="499">
        <v>0</v>
      </c>
      <c r="BG245" s="499">
        <v>0</v>
      </c>
      <c r="BH245" s="499">
        <v>0</v>
      </c>
      <c r="BI245" s="499">
        <v>0</v>
      </c>
      <c r="BJ245" s="175">
        <v>0</v>
      </c>
      <c r="BK245" s="175">
        <v>0</v>
      </c>
      <c r="BL245" s="175">
        <v>0</v>
      </c>
      <c r="BM245" s="504"/>
      <c r="BN245" s="502">
        <v>1</v>
      </c>
      <c r="BO245" s="499">
        <v>5</v>
      </c>
      <c r="BP245" s="499">
        <v>0</v>
      </c>
      <c r="BQ245" s="499">
        <v>0</v>
      </c>
      <c r="BR245" s="175">
        <v>0</v>
      </c>
      <c r="BS245" s="175">
        <v>0</v>
      </c>
      <c r="BT245" s="175"/>
      <c r="BU245" s="175"/>
      <c r="BV245" s="175"/>
      <c r="BW245" s="505"/>
      <c r="BX245" s="502">
        <v>0</v>
      </c>
      <c r="BY245" s="499">
        <v>0</v>
      </c>
      <c r="BZ245" s="499">
        <v>0</v>
      </c>
      <c r="CA245" s="499">
        <v>0</v>
      </c>
      <c r="CB245" s="499">
        <v>0</v>
      </c>
      <c r="CC245" s="499">
        <v>0</v>
      </c>
      <c r="CD245" s="175">
        <v>0</v>
      </c>
      <c r="CE245" s="175">
        <v>0</v>
      </c>
      <c r="CF245" s="175">
        <v>0</v>
      </c>
      <c r="CG245" s="506"/>
      <c r="CH245" s="507">
        <f t="shared" si="172"/>
        <v>8</v>
      </c>
      <c r="CI245" s="508">
        <f t="shared" si="173"/>
        <v>12</v>
      </c>
      <c r="CJ245" s="508">
        <f t="shared" si="174"/>
        <v>2</v>
      </c>
      <c r="CK245" s="508">
        <f t="shared" si="175"/>
        <v>0</v>
      </c>
      <c r="CL245" s="508">
        <f t="shared" si="176"/>
        <v>0</v>
      </c>
      <c r="CM245" s="508">
        <f t="shared" si="177"/>
        <v>0</v>
      </c>
      <c r="CN245" s="508">
        <f t="shared" si="178"/>
        <v>0</v>
      </c>
      <c r="CO245" s="508">
        <f t="shared" si="179"/>
        <v>0</v>
      </c>
      <c r="CP245" s="508">
        <f t="shared" si="180"/>
        <v>0</v>
      </c>
      <c r="CQ245" s="249"/>
      <c r="CR245" s="264">
        <f t="shared" si="181"/>
        <v>0</v>
      </c>
      <c r="CS245" s="257">
        <f t="shared" si="182"/>
        <v>-12</v>
      </c>
    </row>
    <row r="246" spans="1:97" ht="15" customHeight="1" x14ac:dyDescent="0.25">
      <c r="A246" s="9"/>
      <c r="B246" s="495">
        <v>42</v>
      </c>
      <c r="C246" s="496" t="s">
        <v>609</v>
      </c>
      <c r="D246" s="496" t="s">
        <v>213</v>
      </c>
      <c r="E246" s="497" t="s">
        <v>625</v>
      </c>
      <c r="F246" s="498">
        <v>0</v>
      </c>
      <c r="G246" s="503"/>
      <c r="H246" s="499">
        <v>0</v>
      </c>
      <c r="I246" s="499">
        <v>0</v>
      </c>
      <c r="J246" s="499">
        <v>8</v>
      </c>
      <c r="K246" s="499">
        <v>0</v>
      </c>
      <c r="L246" s="500">
        <v>8</v>
      </c>
      <c r="M246" s="500">
        <v>8</v>
      </c>
      <c r="N246" s="500">
        <v>8</v>
      </c>
      <c r="O246" s="501"/>
      <c r="P246" s="502">
        <v>0</v>
      </c>
      <c r="Q246" s="499">
        <v>9</v>
      </c>
      <c r="R246" s="499">
        <v>0</v>
      </c>
      <c r="S246" s="499">
        <v>0</v>
      </c>
      <c r="T246" s="499">
        <v>6</v>
      </c>
      <c r="U246" s="499">
        <v>0</v>
      </c>
      <c r="V246" s="228">
        <v>6</v>
      </c>
      <c r="W246" s="228">
        <v>6</v>
      </c>
      <c r="X246" s="229">
        <v>6</v>
      </c>
      <c r="Y246" s="504"/>
      <c r="Z246" s="502">
        <v>0</v>
      </c>
      <c r="AA246" s="499">
        <v>0</v>
      </c>
      <c r="AB246" s="499">
        <v>0</v>
      </c>
      <c r="AC246" s="499">
        <v>6</v>
      </c>
      <c r="AD246" s="499">
        <v>8</v>
      </c>
      <c r="AE246" s="499">
        <v>0</v>
      </c>
      <c r="AF246" s="175">
        <v>8</v>
      </c>
      <c r="AG246" s="175">
        <v>8</v>
      </c>
      <c r="AH246" s="175">
        <v>8</v>
      </c>
      <c r="AI246" s="504"/>
      <c r="AJ246" s="502">
        <v>0</v>
      </c>
      <c r="AK246" s="499">
        <v>0</v>
      </c>
      <c r="AL246" s="499">
        <v>0</v>
      </c>
      <c r="AM246" s="499">
        <v>0</v>
      </c>
      <c r="AN246" s="499">
        <v>0</v>
      </c>
      <c r="AO246" s="499">
        <v>0</v>
      </c>
      <c r="AP246" s="175">
        <v>0</v>
      </c>
      <c r="AQ246" s="175">
        <v>0</v>
      </c>
      <c r="AR246" s="175">
        <v>0</v>
      </c>
      <c r="AS246" s="504"/>
      <c r="AT246" s="502">
        <v>0</v>
      </c>
      <c r="AU246" s="499">
        <v>0</v>
      </c>
      <c r="AV246" s="499">
        <v>0</v>
      </c>
      <c r="AW246" s="499">
        <v>0</v>
      </c>
      <c r="AX246" s="129"/>
      <c r="AY246" s="503"/>
      <c r="AZ246" s="175"/>
      <c r="BA246" s="175"/>
      <c r="BB246" s="175"/>
      <c r="BC246" s="504"/>
      <c r="BD246" s="502">
        <v>0</v>
      </c>
      <c r="BE246" s="499">
        <v>0</v>
      </c>
      <c r="BF246" s="499">
        <v>0</v>
      </c>
      <c r="BG246" s="499">
        <v>0</v>
      </c>
      <c r="BH246" s="499">
        <v>0</v>
      </c>
      <c r="BI246" s="499">
        <v>0</v>
      </c>
      <c r="BJ246" s="175">
        <v>0</v>
      </c>
      <c r="BK246" s="175">
        <v>0</v>
      </c>
      <c r="BL246" s="175">
        <v>0</v>
      </c>
      <c r="BM246" s="504"/>
      <c r="BN246" s="502">
        <v>0</v>
      </c>
      <c r="BO246" s="499">
        <v>0</v>
      </c>
      <c r="BP246" s="499">
        <v>0</v>
      </c>
      <c r="BQ246" s="499">
        <v>0</v>
      </c>
      <c r="BR246" s="175">
        <v>0</v>
      </c>
      <c r="BS246" s="175">
        <v>0</v>
      </c>
      <c r="BT246" s="175"/>
      <c r="BU246" s="175"/>
      <c r="BV246" s="175"/>
      <c r="BW246" s="505"/>
      <c r="BX246" s="502">
        <v>0</v>
      </c>
      <c r="BY246" s="499">
        <v>0</v>
      </c>
      <c r="BZ246" s="499">
        <v>0</v>
      </c>
      <c r="CA246" s="499">
        <v>0</v>
      </c>
      <c r="CB246" s="499">
        <v>0</v>
      </c>
      <c r="CC246" s="499">
        <v>0</v>
      </c>
      <c r="CD246" s="175">
        <v>0</v>
      </c>
      <c r="CE246" s="175">
        <v>0</v>
      </c>
      <c r="CF246" s="175">
        <v>0</v>
      </c>
      <c r="CG246" s="506"/>
      <c r="CH246" s="507">
        <f t="shared" si="172"/>
        <v>0</v>
      </c>
      <c r="CI246" s="508">
        <f t="shared" si="173"/>
        <v>9</v>
      </c>
      <c r="CJ246" s="508">
        <f t="shared" si="174"/>
        <v>0</v>
      </c>
      <c r="CK246" s="508">
        <f t="shared" si="175"/>
        <v>6</v>
      </c>
      <c r="CL246" s="508">
        <f t="shared" si="176"/>
        <v>22</v>
      </c>
      <c r="CM246" s="508">
        <f t="shared" si="177"/>
        <v>0</v>
      </c>
      <c r="CN246" s="508">
        <f t="shared" si="178"/>
        <v>22</v>
      </c>
      <c r="CO246" s="508">
        <f t="shared" si="179"/>
        <v>22</v>
      </c>
      <c r="CP246" s="508">
        <f t="shared" si="180"/>
        <v>22</v>
      </c>
      <c r="CQ246" s="249"/>
      <c r="CR246" s="264">
        <f t="shared" si="181"/>
        <v>16</v>
      </c>
      <c r="CS246" s="257">
        <f t="shared" si="182"/>
        <v>13</v>
      </c>
    </row>
    <row r="247" spans="1:97" ht="15" customHeight="1" x14ac:dyDescent="0.25">
      <c r="A247" s="9"/>
      <c r="B247" s="495">
        <v>42</v>
      </c>
      <c r="C247" s="496" t="s">
        <v>609</v>
      </c>
      <c r="D247" s="496" t="s">
        <v>214</v>
      </c>
      <c r="E247" s="497" t="s">
        <v>626</v>
      </c>
      <c r="F247" s="498">
        <v>1</v>
      </c>
      <c r="G247" s="499">
        <v>1</v>
      </c>
      <c r="H247" s="499">
        <v>2</v>
      </c>
      <c r="I247" s="499">
        <v>0</v>
      </c>
      <c r="J247" s="499">
        <v>9</v>
      </c>
      <c r="K247" s="499">
        <v>0</v>
      </c>
      <c r="L247" s="500">
        <v>9</v>
      </c>
      <c r="M247" s="500">
        <v>9</v>
      </c>
      <c r="N247" s="500">
        <v>9</v>
      </c>
      <c r="O247" s="501"/>
      <c r="P247" s="502">
        <v>1</v>
      </c>
      <c r="Q247" s="499">
        <v>0</v>
      </c>
      <c r="R247" s="499">
        <v>0</v>
      </c>
      <c r="S247" s="499">
        <v>0</v>
      </c>
      <c r="T247" s="503"/>
      <c r="U247" s="503"/>
      <c r="V247" s="228"/>
      <c r="W247" s="228"/>
      <c r="X247" s="229"/>
      <c r="Y247" s="504"/>
      <c r="Z247" s="502">
        <v>2</v>
      </c>
      <c r="AA247" s="499">
        <v>3</v>
      </c>
      <c r="AB247" s="499">
        <v>0</v>
      </c>
      <c r="AC247" s="499">
        <v>6</v>
      </c>
      <c r="AD247" s="503"/>
      <c r="AE247" s="503"/>
      <c r="AF247" s="175"/>
      <c r="AG247" s="175"/>
      <c r="AH247" s="175"/>
      <c r="AI247" s="504"/>
      <c r="AJ247" s="502">
        <v>1</v>
      </c>
      <c r="AK247" s="499">
        <v>2</v>
      </c>
      <c r="AL247" s="499">
        <v>0</v>
      </c>
      <c r="AM247" s="499">
        <v>0</v>
      </c>
      <c r="AN247" s="499">
        <v>14</v>
      </c>
      <c r="AO247" s="499">
        <v>0</v>
      </c>
      <c r="AP247" s="175">
        <v>13</v>
      </c>
      <c r="AQ247" s="175">
        <v>13</v>
      </c>
      <c r="AR247" s="175">
        <v>13</v>
      </c>
      <c r="AS247" s="504"/>
      <c r="AT247" s="502">
        <v>0</v>
      </c>
      <c r="AU247" s="499">
        <v>0</v>
      </c>
      <c r="AV247" s="499">
        <v>0</v>
      </c>
      <c r="AW247" s="499">
        <v>0</v>
      </c>
      <c r="AX247" s="129">
        <v>20</v>
      </c>
      <c r="AY247" s="499">
        <v>0</v>
      </c>
      <c r="AZ247" s="175">
        <v>17</v>
      </c>
      <c r="BA247" s="175">
        <v>17</v>
      </c>
      <c r="BB247" s="175">
        <v>17</v>
      </c>
      <c r="BC247" s="504"/>
      <c r="BD247" s="502">
        <v>1</v>
      </c>
      <c r="BE247" s="499">
        <v>1</v>
      </c>
      <c r="BF247" s="499">
        <v>0</v>
      </c>
      <c r="BG247" s="499">
        <v>0</v>
      </c>
      <c r="BH247" s="499">
        <v>0</v>
      </c>
      <c r="BI247" s="499">
        <v>0</v>
      </c>
      <c r="BJ247" s="175">
        <v>0</v>
      </c>
      <c r="BK247" s="175">
        <v>0</v>
      </c>
      <c r="BL247" s="175">
        <v>0</v>
      </c>
      <c r="BM247" s="504"/>
      <c r="BN247" s="502">
        <v>1</v>
      </c>
      <c r="BO247" s="499">
        <v>5</v>
      </c>
      <c r="BP247" s="499">
        <v>0</v>
      </c>
      <c r="BQ247" s="499">
        <v>0</v>
      </c>
      <c r="BR247" s="175">
        <v>0</v>
      </c>
      <c r="BS247" s="175">
        <v>0</v>
      </c>
      <c r="BT247" s="175"/>
      <c r="BU247" s="175"/>
      <c r="BV247" s="175"/>
      <c r="BW247" s="505"/>
      <c r="BX247" s="502">
        <v>0</v>
      </c>
      <c r="BY247" s="499">
        <v>0</v>
      </c>
      <c r="BZ247" s="499">
        <v>0</v>
      </c>
      <c r="CA247" s="499">
        <v>0</v>
      </c>
      <c r="CB247" s="499">
        <v>9</v>
      </c>
      <c r="CC247" s="499">
        <v>0</v>
      </c>
      <c r="CD247" s="521">
        <v>9</v>
      </c>
      <c r="CE247" s="521">
        <v>9</v>
      </c>
      <c r="CF247" s="521">
        <v>9</v>
      </c>
      <c r="CG247" s="506"/>
      <c r="CH247" s="507">
        <f t="shared" si="172"/>
        <v>7</v>
      </c>
      <c r="CI247" s="508">
        <f t="shared" si="173"/>
        <v>12</v>
      </c>
      <c r="CJ247" s="508">
        <f t="shared" si="174"/>
        <v>2</v>
      </c>
      <c r="CK247" s="508">
        <f t="shared" si="175"/>
        <v>6</v>
      </c>
      <c r="CL247" s="508">
        <f t="shared" si="176"/>
        <v>52</v>
      </c>
      <c r="CM247" s="508">
        <f t="shared" si="177"/>
        <v>0</v>
      </c>
      <c r="CN247" s="508">
        <f t="shared" si="178"/>
        <v>48</v>
      </c>
      <c r="CO247" s="508">
        <f t="shared" si="179"/>
        <v>48</v>
      </c>
      <c r="CP247" s="508">
        <f t="shared" si="180"/>
        <v>48</v>
      </c>
      <c r="CQ247" s="249"/>
      <c r="CR247" s="264">
        <f t="shared" si="181"/>
        <v>42</v>
      </c>
      <c r="CS247" s="257">
        <f t="shared" si="182"/>
        <v>36</v>
      </c>
    </row>
    <row r="248" spans="1:97" ht="15" customHeight="1" x14ac:dyDescent="0.25">
      <c r="A248" s="9"/>
      <c r="B248" s="480">
        <v>42</v>
      </c>
      <c r="C248" s="481" t="s">
        <v>609</v>
      </c>
      <c r="D248" s="481" t="s">
        <v>215</v>
      </c>
      <c r="E248" s="482" t="s">
        <v>627</v>
      </c>
      <c r="F248" s="483">
        <v>0</v>
      </c>
      <c r="G248" s="484">
        <v>0</v>
      </c>
      <c r="H248" s="484">
        <v>0</v>
      </c>
      <c r="I248" s="484">
        <v>12</v>
      </c>
      <c r="J248" s="484">
        <v>12</v>
      </c>
      <c r="K248" s="484">
        <v>0</v>
      </c>
      <c r="L248" s="233">
        <v>10</v>
      </c>
      <c r="M248" s="233">
        <v>10</v>
      </c>
      <c r="N248" s="233">
        <v>10</v>
      </c>
      <c r="O248" s="486"/>
      <c r="P248" s="487">
        <v>0</v>
      </c>
      <c r="Q248" s="484">
        <v>0</v>
      </c>
      <c r="R248" s="484">
        <v>0</v>
      </c>
      <c r="S248" s="484">
        <v>0</v>
      </c>
      <c r="T248" s="488"/>
      <c r="U248" s="488"/>
      <c r="V248" s="233"/>
      <c r="W248" s="234"/>
      <c r="X248" s="235"/>
      <c r="Y248" s="489"/>
      <c r="Z248" s="487">
        <v>0</v>
      </c>
      <c r="AA248" s="484">
        <v>0</v>
      </c>
      <c r="AB248" s="484">
        <v>0</v>
      </c>
      <c r="AC248" s="484">
        <v>0</v>
      </c>
      <c r="AD248" s="488"/>
      <c r="AE248" s="488"/>
      <c r="AF248" s="146"/>
      <c r="AG248" s="146"/>
      <c r="AH248" s="146"/>
      <c r="AI248" s="489"/>
      <c r="AJ248" s="487">
        <v>0</v>
      </c>
      <c r="AK248" s="484">
        <v>0</v>
      </c>
      <c r="AL248" s="484">
        <v>0</v>
      </c>
      <c r="AM248" s="484">
        <v>0</v>
      </c>
      <c r="AN248" s="484">
        <v>0</v>
      </c>
      <c r="AO248" s="484">
        <v>0</v>
      </c>
      <c r="AP248" s="146">
        <v>0</v>
      </c>
      <c r="AQ248" s="146">
        <v>0</v>
      </c>
      <c r="AR248" s="146">
        <v>0</v>
      </c>
      <c r="AS248" s="489"/>
      <c r="AT248" s="487">
        <v>0</v>
      </c>
      <c r="AU248" s="484">
        <v>0</v>
      </c>
      <c r="AV248" s="484">
        <v>0</v>
      </c>
      <c r="AW248" s="484">
        <v>0</v>
      </c>
      <c r="AX248" s="127"/>
      <c r="AY248" s="488"/>
      <c r="AZ248" s="146"/>
      <c r="BA248" s="146"/>
      <c r="BB248" s="146"/>
      <c r="BC248" s="489"/>
      <c r="BD248" s="487">
        <v>0</v>
      </c>
      <c r="BE248" s="484">
        <v>0</v>
      </c>
      <c r="BF248" s="484">
        <v>0</v>
      </c>
      <c r="BG248" s="484">
        <v>0</v>
      </c>
      <c r="BH248" s="484">
        <v>0</v>
      </c>
      <c r="BI248" s="484">
        <v>0</v>
      </c>
      <c r="BJ248" s="146">
        <v>0</v>
      </c>
      <c r="BK248" s="146">
        <v>0</v>
      </c>
      <c r="BL248" s="146">
        <v>0</v>
      </c>
      <c r="BM248" s="489"/>
      <c r="BN248" s="487">
        <v>0</v>
      </c>
      <c r="BO248" s="484">
        <v>0</v>
      </c>
      <c r="BP248" s="484">
        <v>0</v>
      </c>
      <c r="BQ248" s="484">
        <v>0</v>
      </c>
      <c r="BR248" s="146">
        <v>0</v>
      </c>
      <c r="BS248" s="146">
        <v>0</v>
      </c>
      <c r="BT248" s="146">
        <v>0</v>
      </c>
      <c r="BU248" s="146"/>
      <c r="BV248" s="146"/>
      <c r="BW248" s="490"/>
      <c r="BX248" s="487">
        <v>0</v>
      </c>
      <c r="BY248" s="484">
        <v>0</v>
      </c>
      <c r="BZ248" s="484">
        <v>0</v>
      </c>
      <c r="CA248" s="484">
        <v>0</v>
      </c>
      <c r="CB248" s="484">
        <v>0</v>
      </c>
      <c r="CC248" s="484">
        <v>0</v>
      </c>
      <c r="CD248" s="146">
        <v>0</v>
      </c>
      <c r="CE248" s="146">
        <v>0</v>
      </c>
      <c r="CF248" s="146">
        <v>0</v>
      </c>
      <c r="CG248" s="491"/>
      <c r="CH248" s="492">
        <f t="shared" si="172"/>
        <v>0</v>
      </c>
      <c r="CI248" s="493">
        <f t="shared" si="173"/>
        <v>0</v>
      </c>
      <c r="CJ248" s="493">
        <f t="shared" si="174"/>
        <v>0</v>
      </c>
      <c r="CK248" s="493">
        <f t="shared" si="175"/>
        <v>12</v>
      </c>
      <c r="CL248" s="493">
        <f t="shared" si="176"/>
        <v>12</v>
      </c>
      <c r="CM248" s="493">
        <f t="shared" si="177"/>
        <v>0</v>
      </c>
      <c r="CN248" s="493">
        <f t="shared" si="178"/>
        <v>10</v>
      </c>
      <c r="CO248" s="493">
        <f t="shared" si="179"/>
        <v>10</v>
      </c>
      <c r="CP248" s="493">
        <f t="shared" si="180"/>
        <v>10</v>
      </c>
      <c r="CQ248"/>
      <c r="CR248" s="255">
        <f t="shared" si="181"/>
        <v>-2</v>
      </c>
      <c r="CS248" s="256">
        <f t="shared" si="182"/>
        <v>10</v>
      </c>
    </row>
    <row r="249" spans="1:97" ht="15" customHeight="1" x14ac:dyDescent="0.25">
      <c r="A249" s="9"/>
      <c r="B249" s="480">
        <v>42</v>
      </c>
      <c r="C249" s="481" t="s">
        <v>609</v>
      </c>
      <c r="D249" s="481" t="s">
        <v>216</v>
      </c>
      <c r="E249" s="482" t="s">
        <v>628</v>
      </c>
      <c r="F249" s="483">
        <v>0</v>
      </c>
      <c r="G249" s="484">
        <v>0</v>
      </c>
      <c r="H249" s="484">
        <v>0</v>
      </c>
      <c r="I249" s="484">
        <v>0</v>
      </c>
      <c r="J249" s="484">
        <v>0</v>
      </c>
      <c r="K249" s="484">
        <v>0</v>
      </c>
      <c r="L249" s="485">
        <v>0</v>
      </c>
      <c r="M249" s="485">
        <v>0</v>
      </c>
      <c r="N249" s="485">
        <v>0</v>
      </c>
      <c r="O249" s="486"/>
      <c r="P249" s="487">
        <v>1</v>
      </c>
      <c r="Q249" s="484">
        <v>1</v>
      </c>
      <c r="R249" s="484">
        <v>0</v>
      </c>
      <c r="S249" s="484">
        <v>0</v>
      </c>
      <c r="T249" s="488"/>
      <c r="U249" s="488"/>
      <c r="V249" s="239"/>
      <c r="W249" s="243"/>
      <c r="X249" s="244"/>
      <c r="Y249" s="489"/>
      <c r="Z249" s="487">
        <v>0</v>
      </c>
      <c r="AA249" s="484">
        <v>0</v>
      </c>
      <c r="AB249" s="484">
        <v>0</v>
      </c>
      <c r="AC249" s="484">
        <v>0</v>
      </c>
      <c r="AD249" s="488"/>
      <c r="AE249" s="488"/>
      <c r="AF249" s="146"/>
      <c r="AG249" s="146"/>
      <c r="AH249" s="146"/>
      <c r="AI249" s="489"/>
      <c r="AJ249" s="487">
        <v>0</v>
      </c>
      <c r="AK249" s="484">
        <v>0</v>
      </c>
      <c r="AL249" s="484">
        <v>0</v>
      </c>
      <c r="AM249" s="484">
        <v>0</v>
      </c>
      <c r="AN249" s="484">
        <v>0</v>
      </c>
      <c r="AO249" s="484">
        <v>0</v>
      </c>
      <c r="AP249" s="146">
        <v>0</v>
      </c>
      <c r="AQ249" s="146">
        <v>0</v>
      </c>
      <c r="AR249" s="146">
        <v>0</v>
      </c>
      <c r="AS249" s="489"/>
      <c r="AT249" s="487">
        <v>1</v>
      </c>
      <c r="AU249" s="484">
        <v>0</v>
      </c>
      <c r="AV249" s="484">
        <v>0</v>
      </c>
      <c r="AW249" s="484">
        <v>0</v>
      </c>
      <c r="AX249" s="127">
        <v>4</v>
      </c>
      <c r="AY249" s="484">
        <v>4</v>
      </c>
      <c r="AZ249" s="146">
        <v>6</v>
      </c>
      <c r="BA249" s="146">
        <v>6</v>
      </c>
      <c r="BB249" s="146">
        <v>6</v>
      </c>
      <c r="BC249" s="489"/>
      <c r="BD249" s="487">
        <v>0</v>
      </c>
      <c r="BE249" s="484">
        <v>0</v>
      </c>
      <c r="BF249" s="484">
        <v>0</v>
      </c>
      <c r="BG249" s="484">
        <v>0</v>
      </c>
      <c r="BH249" s="484">
        <v>0</v>
      </c>
      <c r="BI249" s="484">
        <v>0</v>
      </c>
      <c r="BJ249" s="146">
        <v>0</v>
      </c>
      <c r="BK249" s="146">
        <v>0</v>
      </c>
      <c r="BL249" s="146">
        <v>0</v>
      </c>
      <c r="BM249" s="489"/>
      <c r="BN249" s="487">
        <v>0</v>
      </c>
      <c r="BO249" s="484">
        <v>2</v>
      </c>
      <c r="BP249" s="484">
        <v>0</v>
      </c>
      <c r="BQ249" s="484">
        <v>0</v>
      </c>
      <c r="BR249" s="146">
        <v>0</v>
      </c>
      <c r="BS249" s="146">
        <v>0</v>
      </c>
      <c r="BT249" s="146">
        <v>0</v>
      </c>
      <c r="BU249" s="146"/>
      <c r="BV249" s="146"/>
      <c r="BW249" s="490"/>
      <c r="BX249" s="487">
        <v>1</v>
      </c>
      <c r="BY249" s="484">
        <v>1</v>
      </c>
      <c r="BZ249" s="484">
        <v>0</v>
      </c>
      <c r="CA249" s="484">
        <v>0</v>
      </c>
      <c r="CB249" s="484">
        <v>0</v>
      </c>
      <c r="CC249" s="484">
        <v>0</v>
      </c>
      <c r="CD249" s="146">
        <v>0</v>
      </c>
      <c r="CE249" s="146">
        <v>0</v>
      </c>
      <c r="CF249" s="146">
        <v>0</v>
      </c>
      <c r="CG249" s="491"/>
      <c r="CH249" s="492">
        <f t="shared" si="172"/>
        <v>3</v>
      </c>
      <c r="CI249" s="493">
        <f t="shared" si="173"/>
        <v>4</v>
      </c>
      <c r="CJ249" s="493">
        <f t="shared" si="174"/>
        <v>0</v>
      </c>
      <c r="CK249" s="493">
        <f t="shared" si="175"/>
        <v>0</v>
      </c>
      <c r="CL249" s="493">
        <f t="shared" si="176"/>
        <v>4</v>
      </c>
      <c r="CM249" s="493">
        <f t="shared" si="177"/>
        <v>4</v>
      </c>
      <c r="CN249" s="493">
        <f t="shared" si="178"/>
        <v>6</v>
      </c>
      <c r="CO249" s="493">
        <f t="shared" si="179"/>
        <v>6</v>
      </c>
      <c r="CP249" s="493">
        <f t="shared" si="180"/>
        <v>6</v>
      </c>
      <c r="CQ249"/>
      <c r="CR249" s="255">
        <f t="shared" si="181"/>
        <v>6</v>
      </c>
      <c r="CS249" s="256">
        <f t="shared" si="182"/>
        <v>2</v>
      </c>
    </row>
    <row r="250" spans="1:97" ht="15" customHeight="1" x14ac:dyDescent="0.25">
      <c r="A250" s="9"/>
      <c r="B250" s="480">
        <v>42</v>
      </c>
      <c r="C250" s="481" t="s">
        <v>609</v>
      </c>
      <c r="D250" s="481" t="s">
        <v>217</v>
      </c>
      <c r="E250" s="482" t="s">
        <v>865</v>
      </c>
      <c r="F250" s="483">
        <v>0</v>
      </c>
      <c r="G250" s="484">
        <v>0</v>
      </c>
      <c r="H250" s="484">
        <v>0</v>
      </c>
      <c r="I250" s="484">
        <v>0</v>
      </c>
      <c r="J250" s="484">
        <v>0</v>
      </c>
      <c r="K250" s="484">
        <v>0</v>
      </c>
      <c r="L250" s="485">
        <v>0</v>
      </c>
      <c r="M250" s="485">
        <v>0</v>
      </c>
      <c r="N250" s="485">
        <v>0</v>
      </c>
      <c r="O250" s="486"/>
      <c r="P250" s="487">
        <v>0</v>
      </c>
      <c r="Q250" s="484">
        <v>0</v>
      </c>
      <c r="R250" s="484">
        <v>0</v>
      </c>
      <c r="S250" s="484">
        <v>0</v>
      </c>
      <c r="T250" s="484">
        <v>0</v>
      </c>
      <c r="U250" s="484">
        <v>0</v>
      </c>
      <c r="V250" s="233">
        <v>0</v>
      </c>
      <c r="W250" s="234">
        <v>0</v>
      </c>
      <c r="X250" s="235">
        <v>0</v>
      </c>
      <c r="Y250" s="489"/>
      <c r="Z250" s="487">
        <v>7</v>
      </c>
      <c r="AA250" s="484">
        <v>7</v>
      </c>
      <c r="AB250" s="484">
        <v>0</v>
      </c>
      <c r="AC250" s="484">
        <v>0</v>
      </c>
      <c r="AD250" s="484">
        <v>0</v>
      </c>
      <c r="AE250" s="484">
        <v>0</v>
      </c>
      <c r="AF250" s="146">
        <v>0</v>
      </c>
      <c r="AG250" s="146">
        <v>0</v>
      </c>
      <c r="AH250" s="146">
        <v>0</v>
      </c>
      <c r="AI250" s="489"/>
      <c r="AJ250" s="487">
        <v>7</v>
      </c>
      <c r="AK250" s="484">
        <v>0</v>
      </c>
      <c r="AL250" s="484">
        <v>0</v>
      </c>
      <c r="AM250" s="484">
        <v>0</v>
      </c>
      <c r="AN250" s="484">
        <v>0</v>
      </c>
      <c r="AO250" s="484">
        <v>0</v>
      </c>
      <c r="AP250" s="146">
        <v>0</v>
      </c>
      <c r="AQ250" s="146">
        <v>0</v>
      </c>
      <c r="AR250" s="146">
        <v>0</v>
      </c>
      <c r="AS250" s="489"/>
      <c r="AT250" s="487">
        <v>0</v>
      </c>
      <c r="AU250" s="484">
        <v>0</v>
      </c>
      <c r="AV250" s="484">
        <v>0</v>
      </c>
      <c r="AW250" s="484">
        <v>60</v>
      </c>
      <c r="AX250" s="127">
        <v>90</v>
      </c>
      <c r="AY250" s="484">
        <v>0</v>
      </c>
      <c r="AZ250" s="146">
        <v>60</v>
      </c>
      <c r="BA250" s="146">
        <v>60</v>
      </c>
      <c r="BB250" s="146">
        <v>60</v>
      </c>
      <c r="BC250" s="489"/>
      <c r="BD250" s="487">
        <v>1</v>
      </c>
      <c r="BE250" s="484">
        <v>1</v>
      </c>
      <c r="BF250" s="484">
        <v>0</v>
      </c>
      <c r="BG250" s="484">
        <v>1</v>
      </c>
      <c r="BH250" s="484">
        <v>62</v>
      </c>
      <c r="BI250" s="484">
        <v>0</v>
      </c>
      <c r="BJ250" s="146">
        <v>50</v>
      </c>
      <c r="BK250" s="146">
        <v>50</v>
      </c>
      <c r="BL250" s="146">
        <v>50</v>
      </c>
      <c r="BM250" s="489"/>
      <c r="BN250" s="487">
        <v>0</v>
      </c>
      <c r="BO250" s="484">
        <v>48</v>
      </c>
      <c r="BP250" s="484">
        <v>0</v>
      </c>
      <c r="BQ250" s="484">
        <v>48</v>
      </c>
      <c r="BR250" s="146">
        <v>50</v>
      </c>
      <c r="BS250" s="146">
        <v>0</v>
      </c>
      <c r="BT250" s="146">
        <v>50</v>
      </c>
      <c r="BU250" s="146">
        <v>50</v>
      </c>
      <c r="BV250" s="146">
        <v>50</v>
      </c>
      <c r="BW250" s="490"/>
      <c r="BX250" s="487">
        <v>1</v>
      </c>
      <c r="BY250" s="484">
        <v>0</v>
      </c>
      <c r="BZ250" s="484">
        <v>0</v>
      </c>
      <c r="CA250" s="484">
        <v>0</v>
      </c>
      <c r="CB250" s="484">
        <v>0</v>
      </c>
      <c r="CC250" s="484">
        <v>0</v>
      </c>
      <c r="CD250" s="146">
        <v>0</v>
      </c>
      <c r="CE250" s="146">
        <v>0</v>
      </c>
      <c r="CF250" s="146">
        <v>0</v>
      </c>
      <c r="CG250" s="491"/>
      <c r="CH250" s="492">
        <f t="shared" si="172"/>
        <v>16</v>
      </c>
      <c r="CI250" s="493">
        <f t="shared" si="173"/>
        <v>56</v>
      </c>
      <c r="CJ250" s="493">
        <f t="shared" si="174"/>
        <v>0</v>
      </c>
      <c r="CK250" s="493">
        <f t="shared" si="175"/>
        <v>109</v>
      </c>
      <c r="CL250" s="493">
        <f t="shared" si="176"/>
        <v>202</v>
      </c>
      <c r="CM250" s="493">
        <f t="shared" si="177"/>
        <v>0</v>
      </c>
      <c r="CN250" s="493">
        <f t="shared" si="178"/>
        <v>160</v>
      </c>
      <c r="CO250" s="493">
        <f t="shared" si="179"/>
        <v>160</v>
      </c>
      <c r="CP250" s="493">
        <f t="shared" si="180"/>
        <v>160</v>
      </c>
      <c r="CQ250"/>
      <c r="CR250" s="255">
        <f t="shared" si="181"/>
        <v>51</v>
      </c>
      <c r="CS250" s="256">
        <f t="shared" si="182"/>
        <v>104</v>
      </c>
    </row>
    <row r="251" spans="1:97" ht="15" customHeight="1" x14ac:dyDescent="0.25">
      <c r="A251" s="9"/>
      <c r="B251" s="495">
        <v>42</v>
      </c>
      <c r="C251" s="496" t="s">
        <v>609</v>
      </c>
      <c r="D251" s="496" t="s">
        <v>218</v>
      </c>
      <c r="E251" s="497" t="s">
        <v>629</v>
      </c>
      <c r="F251" s="498">
        <v>0</v>
      </c>
      <c r="G251" s="499">
        <v>0</v>
      </c>
      <c r="H251" s="499">
        <v>0</v>
      </c>
      <c r="I251" s="499">
        <v>0</v>
      </c>
      <c r="J251" s="499">
        <v>0</v>
      </c>
      <c r="K251" s="499">
        <v>0</v>
      </c>
      <c r="L251" s="500" t="s">
        <v>929</v>
      </c>
      <c r="M251" s="500" t="s">
        <v>929</v>
      </c>
      <c r="N251" s="500" t="s">
        <v>929</v>
      </c>
      <c r="O251" s="501"/>
      <c r="P251" s="502">
        <v>0</v>
      </c>
      <c r="Q251" s="499">
        <v>0</v>
      </c>
      <c r="R251" s="499">
        <v>0</v>
      </c>
      <c r="S251" s="499">
        <v>0</v>
      </c>
      <c r="T251" s="503"/>
      <c r="U251" s="503"/>
      <c r="V251" s="226"/>
      <c r="W251" s="226"/>
      <c r="X251" s="227"/>
      <c r="Y251" s="504"/>
      <c r="Z251" s="502">
        <v>7</v>
      </c>
      <c r="AA251" s="499">
        <v>7</v>
      </c>
      <c r="AB251" s="499">
        <v>0</v>
      </c>
      <c r="AC251" s="499">
        <v>0</v>
      </c>
      <c r="AD251" s="503"/>
      <c r="AE251" s="503"/>
      <c r="AF251" s="175"/>
      <c r="AG251" s="175"/>
      <c r="AH251" s="175"/>
      <c r="AI251" s="504"/>
      <c r="AJ251" s="502">
        <v>7</v>
      </c>
      <c r="AK251" s="499">
        <v>0</v>
      </c>
      <c r="AL251" s="499">
        <v>0</v>
      </c>
      <c r="AM251" s="499">
        <v>0</v>
      </c>
      <c r="AN251" s="499">
        <v>0</v>
      </c>
      <c r="AO251" s="499">
        <v>0</v>
      </c>
      <c r="AP251" s="175">
        <v>0</v>
      </c>
      <c r="AQ251" s="175">
        <v>0</v>
      </c>
      <c r="AR251" s="175">
        <v>0</v>
      </c>
      <c r="AS251" s="504"/>
      <c r="AT251" s="502">
        <v>0</v>
      </c>
      <c r="AU251" s="499">
        <v>0</v>
      </c>
      <c r="AV251" s="499">
        <v>0</v>
      </c>
      <c r="AW251" s="499">
        <v>60</v>
      </c>
      <c r="AX251" s="129">
        <v>90</v>
      </c>
      <c r="AY251" s="499">
        <v>0</v>
      </c>
      <c r="AZ251" s="175">
        <v>60</v>
      </c>
      <c r="BA251" s="175">
        <v>60</v>
      </c>
      <c r="BB251" s="175">
        <v>60</v>
      </c>
      <c r="BC251" s="504"/>
      <c r="BD251" s="502">
        <v>1</v>
      </c>
      <c r="BE251" s="499">
        <v>1</v>
      </c>
      <c r="BF251" s="499">
        <v>0</v>
      </c>
      <c r="BG251" s="499">
        <v>0</v>
      </c>
      <c r="BH251" s="499">
        <v>62</v>
      </c>
      <c r="BI251" s="499">
        <v>0</v>
      </c>
      <c r="BJ251" s="175">
        <v>50</v>
      </c>
      <c r="BK251" s="175">
        <v>50</v>
      </c>
      <c r="BL251" s="175">
        <v>50</v>
      </c>
      <c r="BM251" s="504"/>
      <c r="BN251" s="502">
        <v>0</v>
      </c>
      <c r="BO251" s="499">
        <v>38</v>
      </c>
      <c r="BP251" s="499">
        <v>0</v>
      </c>
      <c r="BQ251" s="499">
        <v>38</v>
      </c>
      <c r="BR251" s="175">
        <v>38</v>
      </c>
      <c r="BS251" s="175">
        <v>0</v>
      </c>
      <c r="BT251" s="175">
        <v>38</v>
      </c>
      <c r="BU251" s="175">
        <v>38</v>
      </c>
      <c r="BV251" s="175">
        <v>38</v>
      </c>
      <c r="BW251" s="505"/>
      <c r="BX251" s="502">
        <v>1</v>
      </c>
      <c r="BY251" s="503"/>
      <c r="BZ251" s="499">
        <v>0</v>
      </c>
      <c r="CA251" s="499">
        <v>0</v>
      </c>
      <c r="CB251" s="499">
        <v>0</v>
      </c>
      <c r="CC251" s="499">
        <v>0</v>
      </c>
      <c r="CD251" s="175">
        <v>0</v>
      </c>
      <c r="CE251" s="175">
        <v>0</v>
      </c>
      <c r="CF251" s="175">
        <v>0</v>
      </c>
      <c r="CG251" s="506"/>
      <c r="CH251" s="507">
        <f t="shared" si="172"/>
        <v>16</v>
      </c>
      <c r="CI251" s="508">
        <f t="shared" si="173"/>
        <v>46</v>
      </c>
      <c r="CJ251" s="508">
        <f t="shared" si="174"/>
        <v>0</v>
      </c>
      <c r="CK251" s="508">
        <f t="shared" si="175"/>
        <v>98</v>
      </c>
      <c r="CL251" s="508">
        <f t="shared" si="176"/>
        <v>190</v>
      </c>
      <c r="CM251" s="508">
        <f t="shared" si="177"/>
        <v>0</v>
      </c>
      <c r="CN251" s="508">
        <f t="shared" si="178"/>
        <v>148</v>
      </c>
      <c r="CO251" s="508">
        <f t="shared" si="179"/>
        <v>148</v>
      </c>
      <c r="CP251" s="508">
        <f t="shared" si="180"/>
        <v>148</v>
      </c>
      <c r="CQ251" s="249"/>
      <c r="CR251" s="264">
        <f t="shared" si="181"/>
        <v>50</v>
      </c>
      <c r="CS251" s="257">
        <f t="shared" si="182"/>
        <v>102</v>
      </c>
    </row>
    <row r="252" spans="1:97" ht="15" customHeight="1" x14ac:dyDescent="0.25">
      <c r="A252" s="9"/>
      <c r="B252" s="495">
        <v>42</v>
      </c>
      <c r="C252" s="496" t="s">
        <v>609</v>
      </c>
      <c r="D252" s="496" t="s">
        <v>219</v>
      </c>
      <c r="E252" s="497" t="s">
        <v>630</v>
      </c>
      <c r="F252" s="498">
        <v>0</v>
      </c>
      <c r="G252" s="499">
        <v>0</v>
      </c>
      <c r="H252" s="499">
        <v>0</v>
      </c>
      <c r="I252" s="499">
        <v>0</v>
      </c>
      <c r="J252" s="499">
        <v>0</v>
      </c>
      <c r="K252" s="499">
        <v>0</v>
      </c>
      <c r="L252" s="500" t="s">
        <v>929</v>
      </c>
      <c r="M252" s="500" t="s">
        <v>929</v>
      </c>
      <c r="N252" s="500" t="s">
        <v>929</v>
      </c>
      <c r="O252" s="501"/>
      <c r="P252" s="502">
        <v>0</v>
      </c>
      <c r="Q252" s="499">
        <v>0</v>
      </c>
      <c r="R252" s="499">
        <v>0</v>
      </c>
      <c r="S252" s="499">
        <v>0</v>
      </c>
      <c r="T252" s="503"/>
      <c r="U252" s="503"/>
      <c r="V252" s="228"/>
      <c r="W252" s="228"/>
      <c r="X252" s="229"/>
      <c r="Y252" s="504"/>
      <c r="Z252" s="502">
        <v>0</v>
      </c>
      <c r="AA252" s="499">
        <v>0</v>
      </c>
      <c r="AB252" s="499">
        <v>0</v>
      </c>
      <c r="AC252" s="499">
        <v>0</v>
      </c>
      <c r="AD252" s="503"/>
      <c r="AE252" s="503"/>
      <c r="AF252" s="175"/>
      <c r="AG252" s="175"/>
      <c r="AH252" s="175"/>
      <c r="AI252" s="504"/>
      <c r="AJ252" s="502">
        <v>0</v>
      </c>
      <c r="AK252" s="499">
        <v>0</v>
      </c>
      <c r="AL252" s="499">
        <v>0</v>
      </c>
      <c r="AM252" s="499">
        <v>0</v>
      </c>
      <c r="AN252" s="499">
        <v>0</v>
      </c>
      <c r="AO252" s="499">
        <v>0</v>
      </c>
      <c r="AP252" s="175">
        <v>0</v>
      </c>
      <c r="AQ252" s="175">
        <v>0</v>
      </c>
      <c r="AR252" s="175">
        <v>0</v>
      </c>
      <c r="AS252" s="504"/>
      <c r="AT252" s="502">
        <v>0</v>
      </c>
      <c r="AU252" s="499">
        <v>0</v>
      </c>
      <c r="AV252" s="499">
        <v>0</v>
      </c>
      <c r="AW252" s="499">
        <v>0</v>
      </c>
      <c r="AX252" s="129"/>
      <c r="AY252" s="503"/>
      <c r="AZ252" s="175"/>
      <c r="BA252" s="175"/>
      <c r="BB252" s="175"/>
      <c r="BC252" s="504"/>
      <c r="BD252" s="502">
        <v>0</v>
      </c>
      <c r="BE252" s="499">
        <v>0</v>
      </c>
      <c r="BF252" s="499">
        <v>0</v>
      </c>
      <c r="BG252" s="499">
        <v>0</v>
      </c>
      <c r="BH252" s="499">
        <v>0</v>
      </c>
      <c r="BI252" s="499">
        <v>0</v>
      </c>
      <c r="BJ252" s="175">
        <v>0</v>
      </c>
      <c r="BK252" s="175">
        <v>0</v>
      </c>
      <c r="BL252" s="175">
        <v>0</v>
      </c>
      <c r="BM252" s="504"/>
      <c r="BN252" s="502">
        <v>0</v>
      </c>
      <c r="BO252" s="499">
        <v>10</v>
      </c>
      <c r="BP252" s="499">
        <v>0</v>
      </c>
      <c r="BQ252" s="499">
        <v>10</v>
      </c>
      <c r="BR252" s="175">
        <v>12</v>
      </c>
      <c r="BS252" s="175">
        <v>0</v>
      </c>
      <c r="BT252" s="175">
        <v>12</v>
      </c>
      <c r="BU252" s="175">
        <v>12</v>
      </c>
      <c r="BV252" s="175">
        <v>12</v>
      </c>
      <c r="BW252" s="505"/>
      <c r="BX252" s="502">
        <v>0</v>
      </c>
      <c r="BY252" s="503"/>
      <c r="BZ252" s="499">
        <v>0</v>
      </c>
      <c r="CA252" s="499">
        <v>0</v>
      </c>
      <c r="CB252" s="499">
        <v>0</v>
      </c>
      <c r="CC252" s="499">
        <v>0</v>
      </c>
      <c r="CD252" s="175">
        <v>0</v>
      </c>
      <c r="CE252" s="175">
        <v>0</v>
      </c>
      <c r="CF252" s="175">
        <v>0</v>
      </c>
      <c r="CG252" s="506"/>
      <c r="CH252" s="507">
        <f t="shared" si="172"/>
        <v>0</v>
      </c>
      <c r="CI252" s="508">
        <f t="shared" si="173"/>
        <v>10</v>
      </c>
      <c r="CJ252" s="508">
        <f t="shared" si="174"/>
        <v>0</v>
      </c>
      <c r="CK252" s="508">
        <f t="shared" si="175"/>
        <v>10</v>
      </c>
      <c r="CL252" s="508">
        <f t="shared" si="176"/>
        <v>12</v>
      </c>
      <c r="CM252" s="508">
        <f t="shared" si="177"/>
        <v>0</v>
      </c>
      <c r="CN252" s="508">
        <f t="shared" si="178"/>
        <v>12</v>
      </c>
      <c r="CO252" s="508">
        <f t="shared" si="179"/>
        <v>12</v>
      </c>
      <c r="CP252" s="508">
        <f t="shared" si="180"/>
        <v>12</v>
      </c>
      <c r="CQ252" s="249"/>
      <c r="CR252" s="264">
        <f t="shared" si="181"/>
        <v>2</v>
      </c>
      <c r="CS252" s="257">
        <f t="shared" si="182"/>
        <v>2</v>
      </c>
    </row>
    <row r="253" spans="1:97" ht="15" customHeight="1" x14ac:dyDescent="0.25">
      <c r="A253" s="9"/>
      <c r="B253" s="480">
        <v>42</v>
      </c>
      <c r="C253" s="481" t="s">
        <v>609</v>
      </c>
      <c r="D253" s="481" t="s">
        <v>220</v>
      </c>
      <c r="E253" s="482" t="s">
        <v>631</v>
      </c>
      <c r="F253" s="483">
        <v>0</v>
      </c>
      <c r="G253" s="484">
        <v>20</v>
      </c>
      <c r="H253" s="484">
        <v>4</v>
      </c>
      <c r="I253" s="484">
        <v>40</v>
      </c>
      <c r="J253" s="484">
        <v>43</v>
      </c>
      <c r="K253" s="484">
        <v>0</v>
      </c>
      <c r="L253" s="485">
        <v>43</v>
      </c>
      <c r="M253" s="485">
        <v>43</v>
      </c>
      <c r="N253" s="485">
        <v>43</v>
      </c>
      <c r="O253" s="486"/>
      <c r="P253" s="487">
        <v>0</v>
      </c>
      <c r="Q253" s="484">
        <v>25</v>
      </c>
      <c r="R253" s="484">
        <v>0</v>
      </c>
      <c r="S253" s="484">
        <v>0</v>
      </c>
      <c r="T253" s="484">
        <v>0</v>
      </c>
      <c r="U253" s="484">
        <v>0</v>
      </c>
      <c r="V253" s="239">
        <v>0</v>
      </c>
      <c r="W253" s="243">
        <v>0</v>
      </c>
      <c r="X253" s="244">
        <v>0</v>
      </c>
      <c r="Y253" s="489"/>
      <c r="Z253" s="487">
        <v>5</v>
      </c>
      <c r="AA253" s="484">
        <v>5</v>
      </c>
      <c r="AB253" s="484">
        <v>0</v>
      </c>
      <c r="AC253" s="484">
        <v>0</v>
      </c>
      <c r="AD253" s="484">
        <v>0</v>
      </c>
      <c r="AE253" s="484">
        <v>0</v>
      </c>
      <c r="AF253" s="146">
        <v>0</v>
      </c>
      <c r="AG253" s="146">
        <v>0</v>
      </c>
      <c r="AH253" s="146">
        <v>0</v>
      </c>
      <c r="AI253" s="489"/>
      <c r="AJ253" s="487">
        <v>8</v>
      </c>
      <c r="AK253" s="484">
        <v>16</v>
      </c>
      <c r="AL253" s="484">
        <v>0</v>
      </c>
      <c r="AM253" s="484">
        <v>6</v>
      </c>
      <c r="AN253" s="484">
        <v>8</v>
      </c>
      <c r="AO253" s="484">
        <v>0</v>
      </c>
      <c r="AP253" s="146">
        <v>6</v>
      </c>
      <c r="AQ253" s="146">
        <v>6</v>
      </c>
      <c r="AR253" s="146">
        <v>6</v>
      </c>
      <c r="AS253" s="489"/>
      <c r="AT253" s="487">
        <v>0</v>
      </c>
      <c r="AU253" s="484">
        <v>0</v>
      </c>
      <c r="AV253" s="484">
        <v>0</v>
      </c>
      <c r="AW253" s="484">
        <v>0</v>
      </c>
      <c r="AX253" s="127">
        <v>0</v>
      </c>
      <c r="AY253" s="484">
        <v>0</v>
      </c>
      <c r="AZ253" s="146">
        <v>0</v>
      </c>
      <c r="BA253" s="146">
        <v>0</v>
      </c>
      <c r="BB253" s="146">
        <v>0</v>
      </c>
      <c r="BC253" s="489"/>
      <c r="BD253" s="487">
        <v>0</v>
      </c>
      <c r="BE253" s="484">
        <v>8</v>
      </c>
      <c r="BF253" s="484">
        <v>0</v>
      </c>
      <c r="BG253" s="484">
        <v>0</v>
      </c>
      <c r="BH253" s="484">
        <v>0</v>
      </c>
      <c r="BI253" s="484">
        <v>0</v>
      </c>
      <c r="BJ253" s="146">
        <v>0</v>
      </c>
      <c r="BK253" s="146">
        <v>0</v>
      </c>
      <c r="BL253" s="146">
        <v>0</v>
      </c>
      <c r="BM253" s="489"/>
      <c r="BN253" s="487">
        <v>0</v>
      </c>
      <c r="BO253" s="484">
        <v>21</v>
      </c>
      <c r="BP253" s="484">
        <v>0</v>
      </c>
      <c r="BQ253" s="484">
        <v>0</v>
      </c>
      <c r="BR253" s="146">
        <v>0</v>
      </c>
      <c r="BS253" s="146">
        <v>0</v>
      </c>
      <c r="BT253" s="146">
        <v>0</v>
      </c>
      <c r="BU253" s="146">
        <v>0</v>
      </c>
      <c r="BV253" s="146">
        <v>0</v>
      </c>
      <c r="BW253" s="490"/>
      <c r="BX253" s="487">
        <v>0</v>
      </c>
      <c r="BY253" s="484">
        <v>10</v>
      </c>
      <c r="BZ253" s="484">
        <v>0</v>
      </c>
      <c r="CA253" s="484">
        <v>18</v>
      </c>
      <c r="CB253" s="484">
        <v>9</v>
      </c>
      <c r="CC253" s="484">
        <v>0</v>
      </c>
      <c r="CD253" s="146">
        <v>4</v>
      </c>
      <c r="CE253" s="146">
        <v>5</v>
      </c>
      <c r="CF253" s="146">
        <v>5</v>
      </c>
      <c r="CG253" s="491"/>
      <c r="CH253" s="492">
        <f t="shared" si="172"/>
        <v>13</v>
      </c>
      <c r="CI253" s="493">
        <f t="shared" si="173"/>
        <v>105</v>
      </c>
      <c r="CJ253" s="493">
        <f t="shared" si="174"/>
        <v>4</v>
      </c>
      <c r="CK253" s="493">
        <f t="shared" si="175"/>
        <v>64</v>
      </c>
      <c r="CL253" s="493">
        <f t="shared" si="176"/>
        <v>60</v>
      </c>
      <c r="CM253" s="493">
        <f t="shared" si="177"/>
        <v>0</v>
      </c>
      <c r="CN253" s="493">
        <f t="shared" si="178"/>
        <v>53</v>
      </c>
      <c r="CO253" s="493">
        <f t="shared" si="179"/>
        <v>54</v>
      </c>
      <c r="CP253" s="493">
        <f t="shared" si="180"/>
        <v>54</v>
      </c>
      <c r="CQ253"/>
      <c r="CR253" s="255">
        <f t="shared" si="181"/>
        <v>-10</v>
      </c>
      <c r="CS253" s="256">
        <f t="shared" si="182"/>
        <v>-51</v>
      </c>
    </row>
    <row r="254" spans="1:97" ht="15" customHeight="1" x14ac:dyDescent="0.25">
      <c r="A254" s="9"/>
      <c r="B254" s="495">
        <v>42</v>
      </c>
      <c r="C254" s="496" t="s">
        <v>609</v>
      </c>
      <c r="D254" s="496" t="s">
        <v>221</v>
      </c>
      <c r="E254" s="497" t="s">
        <v>632</v>
      </c>
      <c r="F254" s="498">
        <v>0</v>
      </c>
      <c r="G254" s="503"/>
      <c r="H254" s="499">
        <v>0</v>
      </c>
      <c r="I254" s="499">
        <v>0</v>
      </c>
      <c r="J254" s="499">
        <v>9</v>
      </c>
      <c r="K254" s="499">
        <v>0</v>
      </c>
      <c r="L254" s="509">
        <v>9</v>
      </c>
      <c r="M254" s="509">
        <v>9</v>
      </c>
      <c r="N254" s="509">
        <v>9</v>
      </c>
      <c r="O254" s="501"/>
      <c r="P254" s="502">
        <v>0</v>
      </c>
      <c r="Q254" s="499">
        <v>0</v>
      </c>
      <c r="R254" s="499">
        <v>0</v>
      </c>
      <c r="S254" s="499">
        <v>0</v>
      </c>
      <c r="T254" s="503"/>
      <c r="U254" s="503"/>
      <c r="V254" s="226"/>
      <c r="W254" s="226"/>
      <c r="X254" s="227"/>
      <c r="Y254" s="504"/>
      <c r="Z254" s="502">
        <v>5</v>
      </c>
      <c r="AA254" s="499">
        <v>5</v>
      </c>
      <c r="AB254" s="499">
        <v>0</v>
      </c>
      <c r="AC254" s="499">
        <v>0</v>
      </c>
      <c r="AD254" s="503"/>
      <c r="AE254" s="503"/>
      <c r="AF254" s="175"/>
      <c r="AG254" s="175"/>
      <c r="AH254" s="175"/>
      <c r="AI254" s="504"/>
      <c r="AJ254" s="502">
        <v>0</v>
      </c>
      <c r="AK254" s="499">
        <v>0</v>
      </c>
      <c r="AL254" s="499">
        <v>0</v>
      </c>
      <c r="AM254" s="499">
        <v>0</v>
      </c>
      <c r="AN254" s="499">
        <v>8</v>
      </c>
      <c r="AO254" s="499">
        <v>0</v>
      </c>
      <c r="AP254" s="175">
        <v>6</v>
      </c>
      <c r="AQ254" s="175">
        <v>6</v>
      </c>
      <c r="AR254" s="175">
        <v>6</v>
      </c>
      <c r="AS254" s="504"/>
      <c r="AT254" s="502">
        <v>0</v>
      </c>
      <c r="AU254" s="499">
        <v>0</v>
      </c>
      <c r="AV254" s="499">
        <v>0</v>
      </c>
      <c r="AW254" s="499">
        <v>0</v>
      </c>
      <c r="AX254" s="129"/>
      <c r="AY254" s="503"/>
      <c r="AZ254" s="175"/>
      <c r="BA254" s="175"/>
      <c r="BB254" s="175"/>
      <c r="BC254" s="504"/>
      <c r="BD254" s="502">
        <v>0</v>
      </c>
      <c r="BE254" s="503"/>
      <c r="BF254" s="499">
        <v>0</v>
      </c>
      <c r="BG254" s="499">
        <v>0</v>
      </c>
      <c r="BH254" s="499">
        <v>0</v>
      </c>
      <c r="BI254" s="499">
        <v>0</v>
      </c>
      <c r="BJ254" s="175">
        <v>0</v>
      </c>
      <c r="BK254" s="175">
        <v>0</v>
      </c>
      <c r="BL254" s="175">
        <v>0</v>
      </c>
      <c r="BM254" s="504"/>
      <c r="BN254" s="502">
        <v>0</v>
      </c>
      <c r="BO254" s="503"/>
      <c r="BP254" s="499">
        <v>0</v>
      </c>
      <c r="BQ254" s="499">
        <v>0</v>
      </c>
      <c r="BR254" s="175">
        <v>0</v>
      </c>
      <c r="BS254" s="175">
        <v>0</v>
      </c>
      <c r="BT254" s="175"/>
      <c r="BU254" s="175"/>
      <c r="BV254" s="175"/>
      <c r="BW254" s="505"/>
      <c r="BX254" s="502">
        <v>0</v>
      </c>
      <c r="BY254" s="503"/>
      <c r="BZ254" s="499">
        <v>0</v>
      </c>
      <c r="CA254" s="499">
        <v>0</v>
      </c>
      <c r="CB254" s="499">
        <v>0</v>
      </c>
      <c r="CC254" s="499">
        <v>0</v>
      </c>
      <c r="CD254" s="175">
        <v>0</v>
      </c>
      <c r="CE254" s="175">
        <v>0</v>
      </c>
      <c r="CF254" s="175">
        <v>0</v>
      </c>
      <c r="CG254" s="506"/>
      <c r="CH254" s="507">
        <f t="shared" si="172"/>
        <v>5</v>
      </c>
      <c r="CI254" s="508">
        <f t="shared" si="173"/>
        <v>5</v>
      </c>
      <c r="CJ254" s="508">
        <f t="shared" si="174"/>
        <v>0</v>
      </c>
      <c r="CK254" s="508">
        <f t="shared" si="175"/>
        <v>0</v>
      </c>
      <c r="CL254" s="508">
        <f t="shared" si="176"/>
        <v>17</v>
      </c>
      <c r="CM254" s="508">
        <f t="shared" si="177"/>
        <v>0</v>
      </c>
      <c r="CN254" s="508">
        <f t="shared" si="178"/>
        <v>15</v>
      </c>
      <c r="CO254" s="508">
        <f t="shared" si="179"/>
        <v>15</v>
      </c>
      <c r="CP254" s="508">
        <f t="shared" si="180"/>
        <v>15</v>
      </c>
      <c r="CQ254" s="249"/>
      <c r="CR254" s="264">
        <f t="shared" si="181"/>
        <v>15</v>
      </c>
      <c r="CS254" s="257">
        <f t="shared" si="182"/>
        <v>10</v>
      </c>
    </row>
    <row r="255" spans="1:97" ht="15" customHeight="1" x14ac:dyDescent="0.25">
      <c r="A255" s="9"/>
      <c r="B255" s="495">
        <v>42</v>
      </c>
      <c r="C255" s="496" t="s">
        <v>609</v>
      </c>
      <c r="D255" s="496" t="s">
        <v>222</v>
      </c>
      <c r="E255" s="497" t="s">
        <v>633</v>
      </c>
      <c r="F255" s="498">
        <v>0</v>
      </c>
      <c r="G255" s="503"/>
      <c r="H255" s="499">
        <v>2</v>
      </c>
      <c r="I255" s="499">
        <v>0</v>
      </c>
      <c r="J255" s="499">
        <v>9</v>
      </c>
      <c r="K255" s="499">
        <v>0</v>
      </c>
      <c r="L255" s="500">
        <v>9</v>
      </c>
      <c r="M255" s="500">
        <v>9</v>
      </c>
      <c r="N255" s="500">
        <v>9</v>
      </c>
      <c r="O255" s="501"/>
      <c r="P255" s="502">
        <v>0</v>
      </c>
      <c r="Q255" s="499">
        <v>0</v>
      </c>
      <c r="R255" s="499">
        <v>0</v>
      </c>
      <c r="S255" s="499">
        <v>0</v>
      </c>
      <c r="T255" s="503"/>
      <c r="U255" s="503"/>
      <c r="V255" s="228"/>
      <c r="W255" s="228"/>
      <c r="X255" s="229"/>
      <c r="Y255" s="504"/>
      <c r="Z255" s="502">
        <v>0</v>
      </c>
      <c r="AA255" s="499">
        <v>0</v>
      </c>
      <c r="AB255" s="499">
        <v>0</v>
      </c>
      <c r="AC255" s="499">
        <v>0</v>
      </c>
      <c r="AD255" s="503"/>
      <c r="AE255" s="503"/>
      <c r="AF255" s="175"/>
      <c r="AG255" s="175"/>
      <c r="AH255" s="175"/>
      <c r="AI255" s="504"/>
      <c r="AJ255" s="502">
        <v>8</v>
      </c>
      <c r="AK255" s="499">
        <v>16</v>
      </c>
      <c r="AL255" s="499">
        <v>0</v>
      </c>
      <c r="AM255" s="499">
        <v>0</v>
      </c>
      <c r="AN255" s="499">
        <v>0</v>
      </c>
      <c r="AO255" s="499">
        <v>0</v>
      </c>
      <c r="AP255" s="175">
        <v>0</v>
      </c>
      <c r="AQ255" s="175">
        <v>0</v>
      </c>
      <c r="AR255" s="175">
        <v>0</v>
      </c>
      <c r="AS255" s="504"/>
      <c r="AT255" s="502">
        <v>0</v>
      </c>
      <c r="AU255" s="499">
        <v>0</v>
      </c>
      <c r="AV255" s="499">
        <v>0</v>
      </c>
      <c r="AW255" s="499">
        <v>0</v>
      </c>
      <c r="AX255" s="129"/>
      <c r="AY255" s="503"/>
      <c r="AZ255" s="175"/>
      <c r="BA255" s="175"/>
      <c r="BB255" s="175"/>
      <c r="BC255" s="504"/>
      <c r="BD255" s="502">
        <v>0</v>
      </c>
      <c r="BE255" s="503"/>
      <c r="BF255" s="499">
        <v>0</v>
      </c>
      <c r="BG255" s="499">
        <v>0</v>
      </c>
      <c r="BH255" s="499">
        <v>0</v>
      </c>
      <c r="BI255" s="499">
        <v>0</v>
      </c>
      <c r="BJ255" s="175">
        <v>0</v>
      </c>
      <c r="BK255" s="175">
        <v>0</v>
      </c>
      <c r="BL255" s="175">
        <v>0</v>
      </c>
      <c r="BM255" s="504"/>
      <c r="BN255" s="502">
        <v>0</v>
      </c>
      <c r="BO255" s="503"/>
      <c r="BP255" s="499">
        <v>0</v>
      </c>
      <c r="BQ255" s="499">
        <v>0</v>
      </c>
      <c r="BR255" s="175">
        <v>0</v>
      </c>
      <c r="BS255" s="175">
        <v>0</v>
      </c>
      <c r="BT255" s="175"/>
      <c r="BU255" s="175"/>
      <c r="BV255" s="175"/>
      <c r="BW255" s="505"/>
      <c r="BX255" s="502">
        <v>0</v>
      </c>
      <c r="BY255" s="503"/>
      <c r="BZ255" s="499">
        <v>0</v>
      </c>
      <c r="CA255" s="499">
        <v>0</v>
      </c>
      <c r="CB255" s="499">
        <v>0</v>
      </c>
      <c r="CC255" s="499">
        <v>0</v>
      </c>
      <c r="CD255" s="175">
        <v>0</v>
      </c>
      <c r="CE255" s="175">
        <v>0</v>
      </c>
      <c r="CF255" s="175">
        <v>0</v>
      </c>
      <c r="CG255" s="506"/>
      <c r="CH255" s="507">
        <f t="shared" si="172"/>
        <v>8</v>
      </c>
      <c r="CI255" s="508">
        <f t="shared" si="173"/>
        <v>16</v>
      </c>
      <c r="CJ255" s="508">
        <f t="shared" si="174"/>
        <v>2</v>
      </c>
      <c r="CK255" s="508">
        <f t="shared" si="175"/>
        <v>0</v>
      </c>
      <c r="CL255" s="508">
        <f t="shared" si="176"/>
        <v>9</v>
      </c>
      <c r="CM255" s="508">
        <f t="shared" si="177"/>
        <v>0</v>
      </c>
      <c r="CN255" s="508">
        <f t="shared" si="178"/>
        <v>9</v>
      </c>
      <c r="CO255" s="508">
        <f t="shared" si="179"/>
        <v>9</v>
      </c>
      <c r="CP255" s="508">
        <f t="shared" si="180"/>
        <v>9</v>
      </c>
      <c r="CQ255" s="249"/>
      <c r="CR255" s="264">
        <f t="shared" si="181"/>
        <v>9</v>
      </c>
      <c r="CS255" s="257">
        <f t="shared" si="182"/>
        <v>-7</v>
      </c>
    </row>
    <row r="256" spans="1:97" ht="15" customHeight="1" x14ac:dyDescent="0.25">
      <c r="A256" s="9"/>
      <c r="B256" s="495">
        <v>42</v>
      </c>
      <c r="C256" s="496" t="s">
        <v>609</v>
      </c>
      <c r="D256" s="496" t="s">
        <v>223</v>
      </c>
      <c r="E256" s="497" t="s">
        <v>634</v>
      </c>
      <c r="F256" s="498">
        <v>0</v>
      </c>
      <c r="G256" s="503"/>
      <c r="H256" s="499">
        <v>0</v>
      </c>
      <c r="I256" s="499">
        <v>0</v>
      </c>
      <c r="J256" s="499">
        <v>5</v>
      </c>
      <c r="K256" s="499">
        <v>0</v>
      </c>
      <c r="L256" s="500">
        <v>5</v>
      </c>
      <c r="M256" s="500">
        <v>5</v>
      </c>
      <c r="N256" s="500">
        <v>5</v>
      </c>
      <c r="O256" s="501"/>
      <c r="P256" s="502">
        <v>0</v>
      </c>
      <c r="Q256" s="499">
        <v>0</v>
      </c>
      <c r="R256" s="499">
        <v>0</v>
      </c>
      <c r="S256" s="499">
        <v>0</v>
      </c>
      <c r="T256" s="503"/>
      <c r="U256" s="503"/>
      <c r="V256" s="226"/>
      <c r="W256" s="226"/>
      <c r="X256" s="227"/>
      <c r="Y256" s="504"/>
      <c r="Z256" s="502">
        <v>0</v>
      </c>
      <c r="AA256" s="499">
        <v>0</v>
      </c>
      <c r="AB256" s="499">
        <v>0</v>
      </c>
      <c r="AC256" s="499">
        <v>0</v>
      </c>
      <c r="AD256" s="503"/>
      <c r="AE256" s="503"/>
      <c r="AF256" s="175"/>
      <c r="AG256" s="175"/>
      <c r="AH256" s="175"/>
      <c r="AI256" s="504"/>
      <c r="AJ256" s="502">
        <v>0</v>
      </c>
      <c r="AK256" s="499">
        <v>0</v>
      </c>
      <c r="AL256" s="499">
        <v>0</v>
      </c>
      <c r="AM256" s="499">
        <v>0</v>
      </c>
      <c r="AN256" s="499">
        <v>0</v>
      </c>
      <c r="AO256" s="499">
        <v>0</v>
      </c>
      <c r="AP256" s="175">
        <v>0</v>
      </c>
      <c r="AQ256" s="175">
        <v>0</v>
      </c>
      <c r="AR256" s="175">
        <v>0</v>
      </c>
      <c r="AS256" s="504"/>
      <c r="AT256" s="502">
        <v>0</v>
      </c>
      <c r="AU256" s="499">
        <v>0</v>
      </c>
      <c r="AV256" s="499">
        <v>0</v>
      </c>
      <c r="AW256" s="499">
        <v>0</v>
      </c>
      <c r="AX256" s="129"/>
      <c r="AY256" s="503"/>
      <c r="AZ256" s="175"/>
      <c r="BA256" s="175"/>
      <c r="BB256" s="175"/>
      <c r="BC256" s="504"/>
      <c r="BD256" s="502">
        <v>0</v>
      </c>
      <c r="BE256" s="503"/>
      <c r="BF256" s="499">
        <v>0</v>
      </c>
      <c r="BG256" s="499">
        <v>0</v>
      </c>
      <c r="BH256" s="499">
        <v>0</v>
      </c>
      <c r="BI256" s="499">
        <v>0</v>
      </c>
      <c r="BJ256" s="175">
        <v>0</v>
      </c>
      <c r="BK256" s="175">
        <v>0</v>
      </c>
      <c r="BL256" s="175">
        <v>0</v>
      </c>
      <c r="BM256" s="504"/>
      <c r="BN256" s="502">
        <v>0</v>
      </c>
      <c r="BO256" s="503"/>
      <c r="BP256" s="499">
        <v>0</v>
      </c>
      <c r="BQ256" s="499">
        <v>0</v>
      </c>
      <c r="BR256" s="175">
        <v>0</v>
      </c>
      <c r="BS256" s="175">
        <v>0</v>
      </c>
      <c r="BT256" s="175"/>
      <c r="BU256" s="175"/>
      <c r="BV256" s="175"/>
      <c r="BW256" s="505"/>
      <c r="BX256" s="502">
        <v>0</v>
      </c>
      <c r="BY256" s="503"/>
      <c r="BZ256" s="499">
        <v>0</v>
      </c>
      <c r="CA256" s="499">
        <v>0</v>
      </c>
      <c r="CB256" s="499">
        <v>0</v>
      </c>
      <c r="CC256" s="499">
        <v>0</v>
      </c>
      <c r="CD256" s="175">
        <v>0</v>
      </c>
      <c r="CE256" s="175">
        <v>0</v>
      </c>
      <c r="CF256" s="175">
        <v>0</v>
      </c>
      <c r="CG256" s="506"/>
      <c r="CH256" s="507">
        <f t="shared" si="172"/>
        <v>0</v>
      </c>
      <c r="CI256" s="508">
        <f t="shared" si="173"/>
        <v>0</v>
      </c>
      <c r="CJ256" s="508">
        <f t="shared" si="174"/>
        <v>0</v>
      </c>
      <c r="CK256" s="508">
        <f t="shared" si="175"/>
        <v>0</v>
      </c>
      <c r="CL256" s="508">
        <f t="shared" si="176"/>
        <v>5</v>
      </c>
      <c r="CM256" s="508">
        <f t="shared" si="177"/>
        <v>0</v>
      </c>
      <c r="CN256" s="508">
        <f t="shared" si="178"/>
        <v>5</v>
      </c>
      <c r="CO256" s="508">
        <f t="shared" si="179"/>
        <v>5</v>
      </c>
      <c r="CP256" s="508">
        <f t="shared" si="180"/>
        <v>5</v>
      </c>
      <c r="CQ256" s="249"/>
      <c r="CR256" s="264">
        <f t="shared" si="181"/>
        <v>5</v>
      </c>
      <c r="CS256" s="257">
        <f t="shared" si="182"/>
        <v>5</v>
      </c>
    </row>
    <row r="257" spans="1:97" ht="15" customHeight="1" x14ac:dyDescent="0.25">
      <c r="A257" s="9"/>
      <c r="B257" s="495">
        <v>42</v>
      </c>
      <c r="C257" s="496" t="s">
        <v>609</v>
      </c>
      <c r="D257" s="496" t="s">
        <v>224</v>
      </c>
      <c r="E257" s="497" t="s">
        <v>635</v>
      </c>
      <c r="F257" s="498">
        <v>0</v>
      </c>
      <c r="G257" s="503"/>
      <c r="H257" s="499">
        <v>2</v>
      </c>
      <c r="I257" s="499">
        <v>0</v>
      </c>
      <c r="J257" s="499">
        <v>20</v>
      </c>
      <c r="K257" s="499">
        <v>0</v>
      </c>
      <c r="L257" s="500">
        <v>20</v>
      </c>
      <c r="M257" s="500">
        <v>20</v>
      </c>
      <c r="N257" s="500">
        <v>20</v>
      </c>
      <c r="O257" s="501"/>
      <c r="P257" s="502">
        <v>0</v>
      </c>
      <c r="Q257" s="499">
        <v>25</v>
      </c>
      <c r="R257" s="499">
        <v>0</v>
      </c>
      <c r="S257" s="503"/>
      <c r="T257" s="503"/>
      <c r="U257" s="503"/>
      <c r="V257" s="228"/>
      <c r="W257" s="228"/>
      <c r="X257" s="229"/>
      <c r="Y257" s="504"/>
      <c r="Z257" s="502">
        <v>0</v>
      </c>
      <c r="AA257" s="499">
        <v>0</v>
      </c>
      <c r="AB257" s="499">
        <v>0</v>
      </c>
      <c r="AC257" s="499">
        <v>0</v>
      </c>
      <c r="AD257" s="503"/>
      <c r="AE257" s="503"/>
      <c r="AF257" s="175"/>
      <c r="AG257" s="175"/>
      <c r="AH257" s="175"/>
      <c r="AI257" s="504"/>
      <c r="AJ257" s="502">
        <v>0</v>
      </c>
      <c r="AK257" s="499">
        <v>0</v>
      </c>
      <c r="AL257" s="499">
        <v>0</v>
      </c>
      <c r="AM257" s="499">
        <v>0</v>
      </c>
      <c r="AN257" s="499">
        <v>0</v>
      </c>
      <c r="AO257" s="499">
        <v>0</v>
      </c>
      <c r="AP257" s="175">
        <v>0</v>
      </c>
      <c r="AQ257" s="175">
        <v>0</v>
      </c>
      <c r="AR257" s="175">
        <v>0</v>
      </c>
      <c r="AS257" s="504"/>
      <c r="AT257" s="502">
        <v>0</v>
      </c>
      <c r="AU257" s="499">
        <v>0</v>
      </c>
      <c r="AV257" s="499">
        <v>0</v>
      </c>
      <c r="AW257" s="499">
        <v>0</v>
      </c>
      <c r="AX257" s="129"/>
      <c r="AY257" s="503"/>
      <c r="AZ257" s="175"/>
      <c r="BA257" s="175"/>
      <c r="BB257" s="175"/>
      <c r="BC257" s="504"/>
      <c r="BD257" s="502">
        <v>0</v>
      </c>
      <c r="BE257" s="503"/>
      <c r="BF257" s="499">
        <v>0</v>
      </c>
      <c r="BG257" s="499">
        <v>0</v>
      </c>
      <c r="BH257" s="499">
        <v>0</v>
      </c>
      <c r="BI257" s="499">
        <v>0</v>
      </c>
      <c r="BJ257" s="175">
        <v>0</v>
      </c>
      <c r="BK257" s="175">
        <v>0</v>
      </c>
      <c r="BL257" s="175">
        <v>0</v>
      </c>
      <c r="BM257" s="504"/>
      <c r="BN257" s="502">
        <v>0</v>
      </c>
      <c r="BO257" s="503"/>
      <c r="BP257" s="499">
        <v>0</v>
      </c>
      <c r="BQ257" s="499">
        <v>0</v>
      </c>
      <c r="BR257" s="175">
        <v>0</v>
      </c>
      <c r="BS257" s="175">
        <v>0</v>
      </c>
      <c r="BT257" s="175"/>
      <c r="BU257" s="175"/>
      <c r="BV257" s="175"/>
      <c r="BW257" s="505"/>
      <c r="BX257" s="502">
        <v>0</v>
      </c>
      <c r="BY257" s="503"/>
      <c r="BZ257" s="499">
        <v>0</v>
      </c>
      <c r="CA257" s="503"/>
      <c r="CB257" s="499">
        <v>9</v>
      </c>
      <c r="CC257" s="499">
        <v>0</v>
      </c>
      <c r="CD257" s="175">
        <v>4</v>
      </c>
      <c r="CE257" s="175">
        <v>5</v>
      </c>
      <c r="CF257" s="175">
        <v>5</v>
      </c>
      <c r="CG257" s="506"/>
      <c r="CH257" s="507">
        <f t="shared" si="172"/>
        <v>0</v>
      </c>
      <c r="CI257" s="508">
        <f t="shared" si="173"/>
        <v>25</v>
      </c>
      <c r="CJ257" s="508">
        <f t="shared" si="174"/>
        <v>2</v>
      </c>
      <c r="CK257" s="508">
        <f t="shared" si="175"/>
        <v>0</v>
      </c>
      <c r="CL257" s="508">
        <f t="shared" si="176"/>
        <v>29</v>
      </c>
      <c r="CM257" s="508">
        <f t="shared" si="177"/>
        <v>0</v>
      </c>
      <c r="CN257" s="508">
        <f t="shared" si="178"/>
        <v>24</v>
      </c>
      <c r="CO257" s="508">
        <f t="shared" si="179"/>
        <v>25</v>
      </c>
      <c r="CP257" s="508">
        <f t="shared" si="180"/>
        <v>25</v>
      </c>
      <c r="CQ257" s="249"/>
      <c r="CR257" s="264">
        <f t="shared" si="181"/>
        <v>25</v>
      </c>
      <c r="CS257" s="257">
        <f t="shared" si="182"/>
        <v>0</v>
      </c>
    </row>
    <row r="258" spans="1:97" ht="15" customHeight="1" x14ac:dyDescent="0.25">
      <c r="A258" s="9"/>
      <c r="B258" s="480">
        <v>42</v>
      </c>
      <c r="C258" s="481" t="s">
        <v>609</v>
      </c>
      <c r="D258" s="481" t="s">
        <v>225</v>
      </c>
      <c r="E258" s="482" t="s">
        <v>636</v>
      </c>
      <c r="F258" s="483">
        <v>0</v>
      </c>
      <c r="G258" s="484">
        <v>0</v>
      </c>
      <c r="H258" s="484">
        <v>0</v>
      </c>
      <c r="I258" s="484">
        <v>0</v>
      </c>
      <c r="J258" s="484">
        <v>0</v>
      </c>
      <c r="K258" s="484">
        <v>0</v>
      </c>
      <c r="L258" s="485" t="s">
        <v>929</v>
      </c>
      <c r="M258" s="485" t="s">
        <v>929</v>
      </c>
      <c r="N258" s="485" t="s">
        <v>929</v>
      </c>
      <c r="O258" s="486"/>
      <c r="P258" s="487">
        <v>0</v>
      </c>
      <c r="Q258" s="484">
        <v>1</v>
      </c>
      <c r="R258" s="484">
        <v>0</v>
      </c>
      <c r="S258" s="484">
        <v>15</v>
      </c>
      <c r="T258" s="484">
        <v>15</v>
      </c>
      <c r="U258" s="484">
        <v>5</v>
      </c>
      <c r="V258" s="233">
        <v>12</v>
      </c>
      <c r="W258" s="234">
        <v>13</v>
      </c>
      <c r="X258" s="235">
        <v>13</v>
      </c>
      <c r="Y258" s="489"/>
      <c r="Z258" s="487">
        <v>2</v>
      </c>
      <c r="AA258" s="484">
        <v>2</v>
      </c>
      <c r="AB258" s="484">
        <v>0</v>
      </c>
      <c r="AC258" s="484">
        <v>0</v>
      </c>
      <c r="AD258" s="488"/>
      <c r="AE258" s="488"/>
      <c r="AF258" s="146"/>
      <c r="AG258" s="146"/>
      <c r="AH258" s="146"/>
      <c r="AI258" s="489"/>
      <c r="AJ258" s="487">
        <v>0</v>
      </c>
      <c r="AK258" s="484">
        <v>0</v>
      </c>
      <c r="AL258" s="484">
        <v>0</v>
      </c>
      <c r="AM258" s="484">
        <v>0</v>
      </c>
      <c r="AN258" s="484">
        <v>0</v>
      </c>
      <c r="AO258" s="484">
        <v>0</v>
      </c>
      <c r="AP258" s="146">
        <v>0</v>
      </c>
      <c r="AQ258" s="146">
        <v>0</v>
      </c>
      <c r="AR258" s="146">
        <v>0</v>
      </c>
      <c r="AS258" s="489"/>
      <c r="AT258" s="487">
        <v>2</v>
      </c>
      <c r="AU258" s="484">
        <v>0</v>
      </c>
      <c r="AV258" s="484">
        <v>0</v>
      </c>
      <c r="AW258" s="484">
        <v>0</v>
      </c>
      <c r="AX258" s="127"/>
      <c r="AY258" s="488"/>
      <c r="AZ258" s="146"/>
      <c r="BA258" s="146"/>
      <c r="BB258" s="146"/>
      <c r="BC258" s="489"/>
      <c r="BD258" s="487">
        <v>0</v>
      </c>
      <c r="BE258" s="484">
        <v>0</v>
      </c>
      <c r="BF258" s="484">
        <v>0</v>
      </c>
      <c r="BG258" s="484">
        <v>0</v>
      </c>
      <c r="BH258" s="484">
        <v>0</v>
      </c>
      <c r="BI258" s="484">
        <v>0</v>
      </c>
      <c r="BJ258" s="146">
        <v>0</v>
      </c>
      <c r="BK258" s="146">
        <v>0</v>
      </c>
      <c r="BL258" s="146">
        <v>0</v>
      </c>
      <c r="BM258" s="489"/>
      <c r="BN258" s="487">
        <v>2</v>
      </c>
      <c r="BO258" s="484">
        <v>7</v>
      </c>
      <c r="BP258" s="484">
        <v>0</v>
      </c>
      <c r="BQ258" s="484">
        <v>0</v>
      </c>
      <c r="BR258" s="146">
        <v>0</v>
      </c>
      <c r="BS258" s="146">
        <v>0</v>
      </c>
      <c r="BT258" s="146">
        <v>0</v>
      </c>
      <c r="BU258" s="146">
        <v>0</v>
      </c>
      <c r="BV258" s="146">
        <v>0</v>
      </c>
      <c r="BW258" s="490"/>
      <c r="BX258" s="487">
        <v>1</v>
      </c>
      <c r="BY258" s="484">
        <v>2</v>
      </c>
      <c r="BZ258" s="484">
        <v>0</v>
      </c>
      <c r="CA258" s="484">
        <v>0</v>
      </c>
      <c r="CB258" s="484">
        <v>0</v>
      </c>
      <c r="CC258" s="484">
        <v>0</v>
      </c>
      <c r="CD258" s="146">
        <v>0</v>
      </c>
      <c r="CE258" s="146">
        <v>0</v>
      </c>
      <c r="CF258" s="146">
        <v>0</v>
      </c>
      <c r="CG258" s="491"/>
      <c r="CH258" s="492">
        <f t="shared" si="172"/>
        <v>7</v>
      </c>
      <c r="CI258" s="493">
        <f t="shared" si="173"/>
        <v>12</v>
      </c>
      <c r="CJ258" s="493">
        <f t="shared" si="174"/>
        <v>0</v>
      </c>
      <c r="CK258" s="493">
        <f t="shared" si="175"/>
        <v>15</v>
      </c>
      <c r="CL258" s="493">
        <f t="shared" si="176"/>
        <v>15</v>
      </c>
      <c r="CM258" s="493">
        <f t="shared" si="177"/>
        <v>5</v>
      </c>
      <c r="CN258" s="493">
        <f t="shared" si="178"/>
        <v>12</v>
      </c>
      <c r="CO258" s="493">
        <f t="shared" si="179"/>
        <v>13</v>
      </c>
      <c r="CP258" s="493">
        <f t="shared" si="180"/>
        <v>13</v>
      </c>
      <c r="CQ258"/>
      <c r="CR258" s="255">
        <f t="shared" si="181"/>
        <v>-2</v>
      </c>
      <c r="CS258" s="256">
        <f t="shared" si="182"/>
        <v>1</v>
      </c>
    </row>
    <row r="259" spans="1:97" ht="15" customHeight="1" x14ac:dyDescent="0.25">
      <c r="A259" s="9"/>
      <c r="B259" s="480">
        <v>42</v>
      </c>
      <c r="C259" s="481" t="s">
        <v>609</v>
      </c>
      <c r="D259" s="481" t="s">
        <v>226</v>
      </c>
      <c r="E259" s="482" t="s">
        <v>866</v>
      </c>
      <c r="F259" s="483">
        <v>0</v>
      </c>
      <c r="G259" s="484">
        <v>0</v>
      </c>
      <c r="H259" s="484">
        <v>0</v>
      </c>
      <c r="I259" s="484">
        <v>0</v>
      </c>
      <c r="J259" s="484">
        <v>0</v>
      </c>
      <c r="K259" s="484">
        <v>0</v>
      </c>
      <c r="L259" s="485" t="s">
        <v>929</v>
      </c>
      <c r="M259" s="485" t="s">
        <v>929</v>
      </c>
      <c r="N259" s="485" t="s">
        <v>929</v>
      </c>
      <c r="O259" s="486"/>
      <c r="P259" s="487">
        <v>0</v>
      </c>
      <c r="Q259" s="484">
        <v>0</v>
      </c>
      <c r="R259" s="484">
        <v>0</v>
      </c>
      <c r="S259" s="484">
        <v>0</v>
      </c>
      <c r="T259" s="488"/>
      <c r="U259" s="488"/>
      <c r="V259" s="233"/>
      <c r="W259" s="234"/>
      <c r="X259" s="235"/>
      <c r="Y259" s="489"/>
      <c r="Z259" s="487">
        <v>2</v>
      </c>
      <c r="AA259" s="484">
        <v>2</v>
      </c>
      <c r="AB259" s="484">
        <v>0</v>
      </c>
      <c r="AC259" s="484">
        <v>0</v>
      </c>
      <c r="AD259" s="488"/>
      <c r="AE259" s="488"/>
      <c r="AF259" s="146"/>
      <c r="AG259" s="146"/>
      <c r="AH259" s="146"/>
      <c r="AI259" s="489"/>
      <c r="AJ259" s="487">
        <v>0</v>
      </c>
      <c r="AK259" s="484">
        <v>0</v>
      </c>
      <c r="AL259" s="484">
        <v>0</v>
      </c>
      <c r="AM259" s="484">
        <v>0</v>
      </c>
      <c r="AN259" s="484">
        <v>0</v>
      </c>
      <c r="AO259" s="484">
        <v>0</v>
      </c>
      <c r="AP259" s="146">
        <v>0</v>
      </c>
      <c r="AQ259" s="146">
        <v>0</v>
      </c>
      <c r="AR259" s="146">
        <v>0</v>
      </c>
      <c r="AS259" s="489"/>
      <c r="AT259" s="487">
        <v>0</v>
      </c>
      <c r="AU259" s="484">
        <v>0</v>
      </c>
      <c r="AV259" s="484">
        <v>0</v>
      </c>
      <c r="AW259" s="484">
        <v>0</v>
      </c>
      <c r="AX259" s="127"/>
      <c r="AY259" s="488"/>
      <c r="AZ259" s="146"/>
      <c r="BA259" s="146"/>
      <c r="BB259" s="146"/>
      <c r="BC259" s="489"/>
      <c r="BD259" s="487">
        <v>8</v>
      </c>
      <c r="BE259" s="484">
        <v>8</v>
      </c>
      <c r="BF259" s="484">
        <v>0</v>
      </c>
      <c r="BG259" s="484">
        <v>8</v>
      </c>
      <c r="BH259" s="484">
        <v>12</v>
      </c>
      <c r="BI259" s="484">
        <v>0</v>
      </c>
      <c r="BJ259" s="146">
        <v>12</v>
      </c>
      <c r="BK259" s="146">
        <v>12</v>
      </c>
      <c r="BL259" s="146">
        <v>12</v>
      </c>
      <c r="BM259" s="489"/>
      <c r="BN259" s="487">
        <v>0</v>
      </c>
      <c r="BO259" s="484">
        <v>0</v>
      </c>
      <c r="BP259" s="484">
        <v>0</v>
      </c>
      <c r="BQ259" s="484">
        <v>0</v>
      </c>
      <c r="BR259" s="146">
        <v>0</v>
      </c>
      <c r="BS259" s="146">
        <v>0</v>
      </c>
      <c r="BT259" s="146">
        <v>0</v>
      </c>
      <c r="BU259" s="146">
        <v>0</v>
      </c>
      <c r="BV259" s="146">
        <v>0</v>
      </c>
      <c r="BW259" s="490"/>
      <c r="BX259" s="487">
        <v>0</v>
      </c>
      <c r="BY259" s="484">
        <v>0</v>
      </c>
      <c r="BZ259" s="484">
        <v>0</v>
      </c>
      <c r="CA259" s="484">
        <v>0</v>
      </c>
      <c r="CB259" s="484">
        <v>0</v>
      </c>
      <c r="CC259" s="484">
        <v>0</v>
      </c>
      <c r="CD259" s="146">
        <v>0</v>
      </c>
      <c r="CE259" s="146">
        <v>0</v>
      </c>
      <c r="CF259" s="146">
        <v>0</v>
      </c>
      <c r="CG259" s="491"/>
      <c r="CH259" s="492">
        <f t="shared" si="172"/>
        <v>10</v>
      </c>
      <c r="CI259" s="493">
        <f t="shared" si="173"/>
        <v>10</v>
      </c>
      <c r="CJ259" s="493">
        <f t="shared" si="174"/>
        <v>0</v>
      </c>
      <c r="CK259" s="493">
        <f t="shared" si="175"/>
        <v>8</v>
      </c>
      <c r="CL259" s="493">
        <f t="shared" si="176"/>
        <v>12</v>
      </c>
      <c r="CM259" s="493">
        <f t="shared" si="177"/>
        <v>0</v>
      </c>
      <c r="CN259" s="493">
        <f t="shared" si="178"/>
        <v>12</v>
      </c>
      <c r="CO259" s="493">
        <f t="shared" si="179"/>
        <v>12</v>
      </c>
      <c r="CP259" s="493">
        <f t="shared" si="180"/>
        <v>12</v>
      </c>
      <c r="CQ259"/>
      <c r="CR259" s="255">
        <f t="shared" si="181"/>
        <v>4</v>
      </c>
      <c r="CS259" s="256">
        <f t="shared" si="182"/>
        <v>2</v>
      </c>
    </row>
    <row r="260" spans="1:97" ht="15" customHeight="1" x14ac:dyDescent="0.25">
      <c r="A260" s="9"/>
      <c r="B260" s="480">
        <v>42</v>
      </c>
      <c r="C260" s="481" t="s">
        <v>609</v>
      </c>
      <c r="D260" s="481" t="s">
        <v>227</v>
      </c>
      <c r="E260" s="482" t="s">
        <v>637</v>
      </c>
      <c r="F260" s="483">
        <v>0</v>
      </c>
      <c r="G260" s="484">
        <v>0</v>
      </c>
      <c r="H260" s="484">
        <v>0</v>
      </c>
      <c r="I260" s="484">
        <v>0</v>
      </c>
      <c r="J260" s="484">
        <v>0</v>
      </c>
      <c r="K260" s="484">
        <v>0</v>
      </c>
      <c r="L260" s="485" t="s">
        <v>929</v>
      </c>
      <c r="M260" s="485" t="s">
        <v>929</v>
      </c>
      <c r="N260" s="485" t="s">
        <v>929</v>
      </c>
      <c r="O260" s="486"/>
      <c r="P260" s="487">
        <v>7</v>
      </c>
      <c r="Q260" s="484">
        <v>18</v>
      </c>
      <c r="R260" s="484">
        <v>0</v>
      </c>
      <c r="S260" s="484">
        <v>17</v>
      </c>
      <c r="T260" s="484">
        <v>10</v>
      </c>
      <c r="U260" s="484">
        <v>0</v>
      </c>
      <c r="V260" s="233">
        <v>10</v>
      </c>
      <c r="W260" s="234">
        <v>10</v>
      </c>
      <c r="X260" s="235">
        <v>10</v>
      </c>
      <c r="Y260" s="489"/>
      <c r="Z260" s="487">
        <v>1</v>
      </c>
      <c r="AA260" s="484">
        <v>0</v>
      </c>
      <c r="AB260" s="484">
        <v>0</v>
      </c>
      <c r="AC260" s="484">
        <v>0</v>
      </c>
      <c r="AD260" s="488"/>
      <c r="AE260" s="488"/>
      <c r="AF260" s="146"/>
      <c r="AG260" s="146"/>
      <c r="AH260" s="146"/>
      <c r="AI260" s="489"/>
      <c r="AJ260" s="487">
        <v>0</v>
      </c>
      <c r="AK260" s="484">
        <v>0</v>
      </c>
      <c r="AL260" s="484">
        <v>0</v>
      </c>
      <c r="AM260" s="484">
        <v>0</v>
      </c>
      <c r="AN260" s="484">
        <v>0</v>
      </c>
      <c r="AO260" s="484">
        <v>0</v>
      </c>
      <c r="AP260" s="146">
        <v>0</v>
      </c>
      <c r="AQ260" s="146">
        <v>0</v>
      </c>
      <c r="AR260" s="146">
        <v>0</v>
      </c>
      <c r="AS260" s="489"/>
      <c r="AT260" s="487">
        <v>10</v>
      </c>
      <c r="AU260" s="484">
        <v>10</v>
      </c>
      <c r="AV260" s="484">
        <v>0</v>
      </c>
      <c r="AW260" s="484">
        <v>10</v>
      </c>
      <c r="AX260" s="127">
        <v>0</v>
      </c>
      <c r="AY260" s="484">
        <v>0</v>
      </c>
      <c r="AZ260" s="146">
        <v>0</v>
      </c>
      <c r="BA260" s="146">
        <v>0</v>
      </c>
      <c r="BB260" s="146">
        <v>0</v>
      </c>
      <c r="BC260" s="489"/>
      <c r="BD260" s="487">
        <v>1</v>
      </c>
      <c r="BE260" s="484">
        <v>1</v>
      </c>
      <c r="BF260" s="484">
        <v>0</v>
      </c>
      <c r="BG260" s="484">
        <v>0</v>
      </c>
      <c r="BH260" s="484">
        <v>0</v>
      </c>
      <c r="BI260" s="484">
        <v>0</v>
      </c>
      <c r="BJ260" s="146">
        <v>0</v>
      </c>
      <c r="BK260" s="146">
        <v>0</v>
      </c>
      <c r="BL260" s="146">
        <v>0</v>
      </c>
      <c r="BM260" s="489"/>
      <c r="BN260" s="487">
        <v>8</v>
      </c>
      <c r="BO260" s="484">
        <v>10</v>
      </c>
      <c r="BP260" s="484">
        <v>0</v>
      </c>
      <c r="BQ260" s="484">
        <v>15</v>
      </c>
      <c r="BR260" s="146">
        <v>0</v>
      </c>
      <c r="BS260" s="146">
        <v>0</v>
      </c>
      <c r="BT260" s="146">
        <v>0</v>
      </c>
      <c r="BU260" s="146">
        <v>0</v>
      </c>
      <c r="BV260" s="146">
        <v>0</v>
      </c>
      <c r="BW260" s="490"/>
      <c r="BX260" s="487">
        <v>4</v>
      </c>
      <c r="BY260" s="484">
        <v>1</v>
      </c>
      <c r="BZ260" s="484">
        <v>0</v>
      </c>
      <c r="CA260" s="484">
        <v>0</v>
      </c>
      <c r="CB260" s="484">
        <v>0</v>
      </c>
      <c r="CC260" s="484">
        <v>0</v>
      </c>
      <c r="CD260" s="146">
        <v>0</v>
      </c>
      <c r="CE260" s="146">
        <v>0</v>
      </c>
      <c r="CF260" s="146">
        <v>0</v>
      </c>
      <c r="CG260" s="491"/>
      <c r="CH260" s="492">
        <f t="shared" si="172"/>
        <v>31</v>
      </c>
      <c r="CI260" s="493">
        <f t="shared" si="173"/>
        <v>40</v>
      </c>
      <c r="CJ260" s="493">
        <f t="shared" si="174"/>
        <v>0</v>
      </c>
      <c r="CK260" s="493">
        <f t="shared" si="175"/>
        <v>42</v>
      </c>
      <c r="CL260" s="493">
        <f t="shared" si="176"/>
        <v>10</v>
      </c>
      <c r="CM260" s="493">
        <f t="shared" si="177"/>
        <v>0</v>
      </c>
      <c r="CN260" s="493">
        <f t="shared" si="178"/>
        <v>10</v>
      </c>
      <c r="CO260" s="493">
        <f t="shared" si="179"/>
        <v>10</v>
      </c>
      <c r="CP260" s="493">
        <f t="shared" si="180"/>
        <v>10</v>
      </c>
      <c r="CQ260"/>
      <c r="CR260" s="255">
        <f t="shared" si="181"/>
        <v>-32</v>
      </c>
      <c r="CS260" s="256">
        <f t="shared" si="182"/>
        <v>-30</v>
      </c>
    </row>
    <row r="261" spans="1:97" ht="15" customHeight="1" x14ac:dyDescent="0.25">
      <c r="A261" s="9"/>
      <c r="B261" s="480">
        <v>42</v>
      </c>
      <c r="C261" s="481" t="s">
        <v>609</v>
      </c>
      <c r="D261" s="481" t="s">
        <v>228</v>
      </c>
      <c r="E261" s="482" t="s">
        <v>638</v>
      </c>
      <c r="F261" s="483">
        <v>0</v>
      </c>
      <c r="G261" s="484">
        <v>0</v>
      </c>
      <c r="H261" s="484">
        <v>0</v>
      </c>
      <c r="I261" s="484">
        <v>0</v>
      </c>
      <c r="J261" s="484">
        <v>0</v>
      </c>
      <c r="K261" s="484">
        <v>0</v>
      </c>
      <c r="L261" s="485" t="s">
        <v>929</v>
      </c>
      <c r="M261" s="485" t="s">
        <v>929</v>
      </c>
      <c r="N261" s="485" t="s">
        <v>929</v>
      </c>
      <c r="O261" s="486"/>
      <c r="P261" s="487">
        <v>4</v>
      </c>
      <c r="Q261" s="484">
        <v>15</v>
      </c>
      <c r="R261" s="484">
        <v>0</v>
      </c>
      <c r="S261" s="484">
        <v>10</v>
      </c>
      <c r="T261" s="484">
        <v>10</v>
      </c>
      <c r="U261" s="484">
        <v>0</v>
      </c>
      <c r="V261" s="233">
        <v>12</v>
      </c>
      <c r="W261" s="234">
        <v>12</v>
      </c>
      <c r="X261" s="235">
        <v>12</v>
      </c>
      <c r="Y261" s="489"/>
      <c r="Z261" s="487">
        <v>3</v>
      </c>
      <c r="AA261" s="484">
        <v>3</v>
      </c>
      <c r="AB261" s="484">
        <v>0</v>
      </c>
      <c r="AC261" s="484">
        <v>0</v>
      </c>
      <c r="AD261" s="488"/>
      <c r="AE261" s="488"/>
      <c r="AF261" s="146"/>
      <c r="AG261" s="146"/>
      <c r="AH261" s="146"/>
      <c r="AI261" s="489"/>
      <c r="AJ261" s="487">
        <v>0</v>
      </c>
      <c r="AK261" s="484">
        <v>0</v>
      </c>
      <c r="AL261" s="484">
        <v>0</v>
      </c>
      <c r="AM261" s="484">
        <v>0</v>
      </c>
      <c r="AN261" s="484">
        <v>0</v>
      </c>
      <c r="AO261" s="484">
        <v>0</v>
      </c>
      <c r="AP261" s="146">
        <v>0</v>
      </c>
      <c r="AQ261" s="146">
        <v>0</v>
      </c>
      <c r="AR261" s="146">
        <v>0</v>
      </c>
      <c r="AS261" s="489"/>
      <c r="AT261" s="487">
        <v>0</v>
      </c>
      <c r="AU261" s="484">
        <v>0</v>
      </c>
      <c r="AV261" s="484">
        <v>0</v>
      </c>
      <c r="AW261" s="484">
        <v>0</v>
      </c>
      <c r="AX261" s="127"/>
      <c r="AY261" s="488"/>
      <c r="AZ261" s="146"/>
      <c r="BA261" s="146"/>
      <c r="BB261" s="146"/>
      <c r="BC261" s="489"/>
      <c r="BD261" s="487">
        <v>0</v>
      </c>
      <c r="BE261" s="484">
        <v>0</v>
      </c>
      <c r="BF261" s="484">
        <v>0</v>
      </c>
      <c r="BG261" s="484">
        <v>0</v>
      </c>
      <c r="BH261" s="484">
        <v>0</v>
      </c>
      <c r="BI261" s="484">
        <v>0</v>
      </c>
      <c r="BJ261" s="146">
        <v>0</v>
      </c>
      <c r="BK261" s="146">
        <v>0</v>
      </c>
      <c r="BL261" s="146">
        <v>0</v>
      </c>
      <c r="BM261" s="489"/>
      <c r="BN261" s="487">
        <v>0</v>
      </c>
      <c r="BO261" s="484">
        <v>0</v>
      </c>
      <c r="BP261" s="484">
        <v>0</v>
      </c>
      <c r="BQ261" s="484">
        <v>0</v>
      </c>
      <c r="BR261" s="146">
        <v>0</v>
      </c>
      <c r="BS261" s="146">
        <v>0</v>
      </c>
      <c r="BT261" s="146">
        <v>0</v>
      </c>
      <c r="BU261" s="146">
        <v>0</v>
      </c>
      <c r="BV261" s="146">
        <v>0</v>
      </c>
      <c r="BW261" s="490"/>
      <c r="BX261" s="487">
        <v>0</v>
      </c>
      <c r="BY261" s="484">
        <v>0</v>
      </c>
      <c r="BZ261" s="484">
        <v>0</v>
      </c>
      <c r="CA261" s="484">
        <v>0</v>
      </c>
      <c r="CB261" s="484">
        <v>0</v>
      </c>
      <c r="CC261" s="484">
        <v>0</v>
      </c>
      <c r="CD261" s="146">
        <v>0</v>
      </c>
      <c r="CE261" s="146">
        <v>0</v>
      </c>
      <c r="CF261" s="146">
        <v>0</v>
      </c>
      <c r="CG261" s="491"/>
      <c r="CH261" s="492">
        <f t="shared" si="172"/>
        <v>7</v>
      </c>
      <c r="CI261" s="493">
        <f t="shared" si="173"/>
        <v>18</v>
      </c>
      <c r="CJ261" s="493">
        <f t="shared" si="174"/>
        <v>0</v>
      </c>
      <c r="CK261" s="493">
        <f t="shared" si="175"/>
        <v>10</v>
      </c>
      <c r="CL261" s="493">
        <f t="shared" si="176"/>
        <v>10</v>
      </c>
      <c r="CM261" s="493">
        <f t="shared" si="177"/>
        <v>0</v>
      </c>
      <c r="CN261" s="493">
        <f t="shared" si="178"/>
        <v>12</v>
      </c>
      <c r="CO261" s="493">
        <f t="shared" si="179"/>
        <v>12</v>
      </c>
      <c r="CP261" s="493">
        <f t="shared" si="180"/>
        <v>12</v>
      </c>
      <c r="CQ261"/>
      <c r="CR261" s="255">
        <f t="shared" si="181"/>
        <v>2</v>
      </c>
      <c r="CS261" s="256">
        <f t="shared" si="182"/>
        <v>-6</v>
      </c>
    </row>
    <row r="262" spans="1:97" ht="15" customHeight="1" x14ac:dyDescent="0.25">
      <c r="A262" s="9"/>
      <c r="B262" s="480">
        <v>42</v>
      </c>
      <c r="C262" s="481" t="s">
        <v>609</v>
      </c>
      <c r="D262" s="481" t="s">
        <v>229</v>
      </c>
      <c r="E262" s="482" t="s">
        <v>639</v>
      </c>
      <c r="F262" s="483">
        <v>0</v>
      </c>
      <c r="G262" s="484">
        <v>0</v>
      </c>
      <c r="H262" s="484">
        <v>0</v>
      </c>
      <c r="I262" s="484">
        <v>0</v>
      </c>
      <c r="J262" s="484">
        <v>0</v>
      </c>
      <c r="K262" s="484">
        <v>0</v>
      </c>
      <c r="L262" s="485" t="s">
        <v>929</v>
      </c>
      <c r="M262" s="485" t="s">
        <v>929</v>
      </c>
      <c r="N262" s="485" t="s">
        <v>929</v>
      </c>
      <c r="O262" s="486"/>
      <c r="P262" s="487">
        <v>0</v>
      </c>
      <c r="Q262" s="484">
        <v>4</v>
      </c>
      <c r="R262" s="484">
        <v>0</v>
      </c>
      <c r="S262" s="484">
        <v>17</v>
      </c>
      <c r="T262" s="484">
        <v>15</v>
      </c>
      <c r="U262" s="484">
        <v>0</v>
      </c>
      <c r="V262" s="233">
        <v>10</v>
      </c>
      <c r="W262" s="234">
        <v>13</v>
      </c>
      <c r="X262" s="235">
        <v>13</v>
      </c>
      <c r="Y262" s="489"/>
      <c r="Z262" s="487">
        <v>0</v>
      </c>
      <c r="AA262" s="484">
        <v>0</v>
      </c>
      <c r="AB262" s="484">
        <v>0</v>
      </c>
      <c r="AC262" s="484">
        <v>0</v>
      </c>
      <c r="AD262" s="488"/>
      <c r="AE262" s="488"/>
      <c r="AF262" s="146"/>
      <c r="AG262" s="146"/>
      <c r="AH262" s="146"/>
      <c r="AI262" s="489"/>
      <c r="AJ262" s="487">
        <v>0</v>
      </c>
      <c r="AK262" s="484">
        <v>0</v>
      </c>
      <c r="AL262" s="484">
        <v>0</v>
      </c>
      <c r="AM262" s="484">
        <v>0</v>
      </c>
      <c r="AN262" s="484">
        <v>0</v>
      </c>
      <c r="AO262" s="484">
        <v>0</v>
      </c>
      <c r="AP262" s="146">
        <v>0</v>
      </c>
      <c r="AQ262" s="146">
        <v>0</v>
      </c>
      <c r="AR262" s="146">
        <v>0</v>
      </c>
      <c r="AS262" s="489"/>
      <c r="AT262" s="487">
        <v>0</v>
      </c>
      <c r="AU262" s="484">
        <v>0</v>
      </c>
      <c r="AV262" s="484">
        <v>0</v>
      </c>
      <c r="AW262" s="484">
        <v>0</v>
      </c>
      <c r="AX262" s="127"/>
      <c r="AY262" s="488"/>
      <c r="AZ262" s="146"/>
      <c r="BA262" s="146"/>
      <c r="BB262" s="146"/>
      <c r="BC262" s="489"/>
      <c r="BD262" s="487">
        <v>0</v>
      </c>
      <c r="BE262" s="484">
        <v>0</v>
      </c>
      <c r="BF262" s="484">
        <v>0</v>
      </c>
      <c r="BG262" s="484">
        <v>0</v>
      </c>
      <c r="BH262" s="484">
        <v>0</v>
      </c>
      <c r="BI262" s="484">
        <v>0</v>
      </c>
      <c r="BJ262" s="146">
        <v>0</v>
      </c>
      <c r="BK262" s="146">
        <v>0</v>
      </c>
      <c r="BL262" s="146">
        <v>0</v>
      </c>
      <c r="BM262" s="489"/>
      <c r="BN262" s="487">
        <v>0</v>
      </c>
      <c r="BO262" s="484">
        <v>0</v>
      </c>
      <c r="BP262" s="484">
        <v>0</v>
      </c>
      <c r="BQ262" s="484">
        <v>0</v>
      </c>
      <c r="BR262" s="146">
        <v>0</v>
      </c>
      <c r="BS262" s="146">
        <v>0</v>
      </c>
      <c r="BT262" s="146">
        <v>0</v>
      </c>
      <c r="BU262" s="146">
        <v>0</v>
      </c>
      <c r="BV262" s="146">
        <v>0</v>
      </c>
      <c r="BW262" s="490"/>
      <c r="BX262" s="487">
        <v>0</v>
      </c>
      <c r="BY262" s="484">
        <v>0</v>
      </c>
      <c r="BZ262" s="484">
        <v>0</v>
      </c>
      <c r="CA262" s="484">
        <v>0</v>
      </c>
      <c r="CB262" s="484">
        <v>0</v>
      </c>
      <c r="CC262" s="484">
        <v>0</v>
      </c>
      <c r="CD262" s="146">
        <v>0</v>
      </c>
      <c r="CE262" s="146">
        <v>0</v>
      </c>
      <c r="CF262" s="146">
        <v>0</v>
      </c>
      <c r="CG262" s="491"/>
      <c r="CH262" s="492">
        <f t="shared" si="172"/>
        <v>0</v>
      </c>
      <c r="CI262" s="493">
        <f t="shared" si="173"/>
        <v>4</v>
      </c>
      <c r="CJ262" s="493">
        <f t="shared" si="174"/>
        <v>0</v>
      </c>
      <c r="CK262" s="493">
        <f t="shared" si="175"/>
        <v>17</v>
      </c>
      <c r="CL262" s="493">
        <f t="shared" si="176"/>
        <v>15</v>
      </c>
      <c r="CM262" s="493">
        <f t="shared" si="177"/>
        <v>0</v>
      </c>
      <c r="CN262" s="493">
        <f t="shared" si="178"/>
        <v>10</v>
      </c>
      <c r="CO262" s="493">
        <f t="shared" si="179"/>
        <v>13</v>
      </c>
      <c r="CP262" s="493">
        <f t="shared" si="180"/>
        <v>13</v>
      </c>
      <c r="CQ262"/>
      <c r="CR262" s="255">
        <f t="shared" si="181"/>
        <v>-4</v>
      </c>
      <c r="CS262" s="256">
        <f t="shared" si="182"/>
        <v>9</v>
      </c>
    </row>
    <row r="263" spans="1:97" ht="15" customHeight="1" x14ac:dyDescent="0.25">
      <c r="A263" s="9"/>
      <c r="B263" s="480">
        <v>42</v>
      </c>
      <c r="C263" s="481" t="s">
        <v>609</v>
      </c>
      <c r="D263" s="481" t="s">
        <v>230</v>
      </c>
      <c r="E263" s="482" t="s">
        <v>640</v>
      </c>
      <c r="F263" s="483">
        <v>1</v>
      </c>
      <c r="G263" s="484">
        <v>1</v>
      </c>
      <c r="H263" s="484">
        <v>0</v>
      </c>
      <c r="I263" s="484">
        <v>0</v>
      </c>
      <c r="J263" s="484">
        <v>0</v>
      </c>
      <c r="K263" s="484">
        <v>0</v>
      </c>
      <c r="L263" s="485" t="s">
        <v>929</v>
      </c>
      <c r="M263" s="485" t="s">
        <v>929</v>
      </c>
      <c r="N263" s="485" t="s">
        <v>929</v>
      </c>
      <c r="O263" s="486"/>
      <c r="P263" s="487">
        <v>8</v>
      </c>
      <c r="Q263" s="484">
        <v>20</v>
      </c>
      <c r="R263" s="484">
        <v>0</v>
      </c>
      <c r="S263" s="484">
        <v>0</v>
      </c>
      <c r="T263" s="488"/>
      <c r="U263" s="488"/>
      <c r="V263" s="239"/>
      <c r="W263" s="243"/>
      <c r="X263" s="244"/>
      <c r="Y263" s="489"/>
      <c r="Z263" s="487">
        <v>7</v>
      </c>
      <c r="AA263" s="484">
        <v>7</v>
      </c>
      <c r="AB263" s="484">
        <v>0</v>
      </c>
      <c r="AC263" s="484">
        <v>0</v>
      </c>
      <c r="AD263" s="488"/>
      <c r="AE263" s="488"/>
      <c r="AF263" s="146"/>
      <c r="AG263" s="146"/>
      <c r="AH263" s="146"/>
      <c r="AI263" s="489"/>
      <c r="AJ263" s="487">
        <v>5</v>
      </c>
      <c r="AK263" s="484">
        <v>16</v>
      </c>
      <c r="AL263" s="484">
        <v>16</v>
      </c>
      <c r="AM263" s="484">
        <v>10</v>
      </c>
      <c r="AN263" s="484">
        <v>16</v>
      </c>
      <c r="AO263" s="484">
        <v>4</v>
      </c>
      <c r="AP263" s="146">
        <v>13</v>
      </c>
      <c r="AQ263" s="146">
        <v>13</v>
      </c>
      <c r="AR263" s="146">
        <v>13</v>
      </c>
      <c r="AS263" s="489"/>
      <c r="AT263" s="487">
        <v>14</v>
      </c>
      <c r="AU263" s="484">
        <v>15</v>
      </c>
      <c r="AV263" s="484">
        <v>0</v>
      </c>
      <c r="AW263" s="484">
        <v>0</v>
      </c>
      <c r="AX263" s="127">
        <v>16</v>
      </c>
      <c r="AY263" s="484">
        <v>6</v>
      </c>
      <c r="AZ263" s="146">
        <v>16</v>
      </c>
      <c r="BA263" s="146">
        <v>16</v>
      </c>
      <c r="BB263" s="146">
        <v>16</v>
      </c>
      <c r="BC263" s="489"/>
      <c r="BD263" s="487">
        <v>9</v>
      </c>
      <c r="BE263" s="484">
        <v>9</v>
      </c>
      <c r="BF263" s="484">
        <v>0</v>
      </c>
      <c r="BG263" s="484">
        <v>0</v>
      </c>
      <c r="BH263" s="484">
        <v>0</v>
      </c>
      <c r="BI263" s="484">
        <v>0</v>
      </c>
      <c r="BJ263" s="146">
        <v>0</v>
      </c>
      <c r="BK263" s="146">
        <v>0</v>
      </c>
      <c r="BL263" s="146">
        <v>0</v>
      </c>
      <c r="BM263" s="489"/>
      <c r="BN263" s="487">
        <v>21</v>
      </c>
      <c r="BO263" s="484">
        <v>41</v>
      </c>
      <c r="BP263" s="484">
        <v>0</v>
      </c>
      <c r="BQ263" s="484">
        <v>24</v>
      </c>
      <c r="BR263" s="146">
        <v>9</v>
      </c>
      <c r="BS263" s="146">
        <v>0</v>
      </c>
      <c r="BT263" s="146">
        <v>9</v>
      </c>
      <c r="BU263" s="146">
        <v>9</v>
      </c>
      <c r="BV263" s="146">
        <v>9</v>
      </c>
      <c r="BW263" s="490"/>
      <c r="BX263" s="487">
        <v>3</v>
      </c>
      <c r="BY263" s="484">
        <v>11</v>
      </c>
      <c r="BZ263" s="484">
        <v>0</v>
      </c>
      <c r="CA263" s="484">
        <v>0</v>
      </c>
      <c r="CB263" s="484">
        <v>0</v>
      </c>
      <c r="CC263" s="484">
        <v>0</v>
      </c>
      <c r="CD263" s="146">
        <v>0</v>
      </c>
      <c r="CE263" s="146">
        <v>0</v>
      </c>
      <c r="CF263" s="146">
        <v>0</v>
      </c>
      <c r="CG263" s="491"/>
      <c r="CH263" s="492">
        <f t="shared" si="172"/>
        <v>68</v>
      </c>
      <c r="CI263" s="493">
        <f t="shared" si="173"/>
        <v>120</v>
      </c>
      <c r="CJ263" s="493">
        <f t="shared" si="174"/>
        <v>16</v>
      </c>
      <c r="CK263" s="493">
        <f t="shared" si="175"/>
        <v>34</v>
      </c>
      <c r="CL263" s="493">
        <f t="shared" si="176"/>
        <v>41</v>
      </c>
      <c r="CM263" s="493">
        <f t="shared" si="177"/>
        <v>10</v>
      </c>
      <c r="CN263" s="493">
        <f t="shared" si="178"/>
        <v>38</v>
      </c>
      <c r="CO263" s="493">
        <f t="shared" si="179"/>
        <v>38</v>
      </c>
      <c r="CP263" s="493">
        <f t="shared" si="180"/>
        <v>38</v>
      </c>
      <c r="CQ263"/>
      <c r="CR263" s="255">
        <f t="shared" si="181"/>
        <v>4</v>
      </c>
      <c r="CS263" s="256">
        <f t="shared" si="182"/>
        <v>-82</v>
      </c>
    </row>
    <row r="264" spans="1:97" ht="15" customHeight="1" x14ac:dyDescent="0.25">
      <c r="A264" s="9"/>
      <c r="B264" s="480">
        <v>42</v>
      </c>
      <c r="C264" s="481" t="s">
        <v>609</v>
      </c>
      <c r="D264" s="481" t="s">
        <v>231</v>
      </c>
      <c r="E264" s="482" t="s">
        <v>641</v>
      </c>
      <c r="F264" s="483">
        <v>1</v>
      </c>
      <c r="G264" s="484">
        <v>1</v>
      </c>
      <c r="H264" s="484">
        <v>0</v>
      </c>
      <c r="I264" s="484">
        <v>6</v>
      </c>
      <c r="J264" s="484">
        <v>6</v>
      </c>
      <c r="K264" s="484">
        <v>0</v>
      </c>
      <c r="L264" s="485">
        <v>6</v>
      </c>
      <c r="M264" s="485">
        <v>6</v>
      </c>
      <c r="N264" s="485">
        <v>6</v>
      </c>
      <c r="O264" s="486"/>
      <c r="P264" s="487">
        <v>0</v>
      </c>
      <c r="Q264" s="484">
        <v>0</v>
      </c>
      <c r="R264" s="484">
        <v>0</v>
      </c>
      <c r="S264" s="484">
        <v>0</v>
      </c>
      <c r="T264" s="488"/>
      <c r="U264" s="488"/>
      <c r="V264" s="233"/>
      <c r="W264" s="234"/>
      <c r="X264" s="235"/>
      <c r="Y264" s="489"/>
      <c r="Z264" s="487">
        <v>0</v>
      </c>
      <c r="AA264" s="484">
        <v>0</v>
      </c>
      <c r="AB264" s="484">
        <v>0</v>
      </c>
      <c r="AC264" s="484">
        <v>0</v>
      </c>
      <c r="AD264" s="488"/>
      <c r="AE264" s="488"/>
      <c r="AF264" s="146"/>
      <c r="AG264" s="146"/>
      <c r="AH264" s="146"/>
      <c r="AI264" s="489"/>
      <c r="AJ264" s="487">
        <v>1</v>
      </c>
      <c r="AK264" s="484">
        <v>0</v>
      </c>
      <c r="AL264" s="484">
        <v>0</v>
      </c>
      <c r="AM264" s="484">
        <v>0</v>
      </c>
      <c r="AN264" s="484">
        <v>0</v>
      </c>
      <c r="AO264" s="484">
        <v>0</v>
      </c>
      <c r="AP264" s="146">
        <v>0</v>
      </c>
      <c r="AQ264" s="146">
        <v>0</v>
      </c>
      <c r="AR264" s="146">
        <v>0</v>
      </c>
      <c r="AS264" s="489"/>
      <c r="AT264" s="487">
        <v>0</v>
      </c>
      <c r="AU264" s="484">
        <v>0</v>
      </c>
      <c r="AV264" s="484">
        <v>0</v>
      </c>
      <c r="AW264" s="484">
        <v>0</v>
      </c>
      <c r="AX264" s="127"/>
      <c r="AY264" s="488"/>
      <c r="AZ264" s="146"/>
      <c r="BA264" s="146"/>
      <c r="BB264" s="146"/>
      <c r="BC264" s="489"/>
      <c r="BD264" s="487">
        <v>0</v>
      </c>
      <c r="BE264" s="484">
        <v>0</v>
      </c>
      <c r="BF264" s="484">
        <v>0</v>
      </c>
      <c r="BG264" s="484">
        <v>0</v>
      </c>
      <c r="BH264" s="484">
        <v>0</v>
      </c>
      <c r="BI264" s="484">
        <v>0</v>
      </c>
      <c r="BJ264" s="146">
        <v>0</v>
      </c>
      <c r="BK264" s="146">
        <v>0</v>
      </c>
      <c r="BL264" s="146">
        <v>0</v>
      </c>
      <c r="BM264" s="489"/>
      <c r="BN264" s="487">
        <v>0</v>
      </c>
      <c r="BO264" s="484">
        <v>0</v>
      </c>
      <c r="BP264" s="484">
        <v>0</v>
      </c>
      <c r="BQ264" s="484">
        <v>0</v>
      </c>
      <c r="BR264" s="146"/>
      <c r="BS264" s="146"/>
      <c r="BT264" s="146">
        <v>0</v>
      </c>
      <c r="BU264" s="146"/>
      <c r="BV264" s="146"/>
      <c r="BW264" s="490"/>
      <c r="BX264" s="487">
        <v>0</v>
      </c>
      <c r="BY264" s="484">
        <v>0</v>
      </c>
      <c r="BZ264" s="484">
        <v>0</v>
      </c>
      <c r="CA264" s="484">
        <v>0</v>
      </c>
      <c r="CB264" s="484">
        <v>0</v>
      </c>
      <c r="CC264" s="484">
        <v>0</v>
      </c>
      <c r="CD264" s="146">
        <v>0</v>
      </c>
      <c r="CE264" s="146">
        <v>0</v>
      </c>
      <c r="CF264" s="146">
        <v>0</v>
      </c>
      <c r="CG264" s="491"/>
      <c r="CH264" s="492">
        <f t="shared" si="172"/>
        <v>2</v>
      </c>
      <c r="CI264" s="493">
        <f t="shared" si="173"/>
        <v>1</v>
      </c>
      <c r="CJ264" s="493">
        <f t="shared" si="174"/>
        <v>0</v>
      </c>
      <c r="CK264" s="493">
        <f t="shared" si="175"/>
        <v>6</v>
      </c>
      <c r="CL264" s="493">
        <f t="shared" si="176"/>
        <v>6</v>
      </c>
      <c r="CM264" s="493">
        <f t="shared" si="177"/>
        <v>0</v>
      </c>
      <c r="CN264" s="493">
        <f t="shared" si="178"/>
        <v>6</v>
      </c>
      <c r="CO264" s="493">
        <f t="shared" si="179"/>
        <v>6</v>
      </c>
      <c r="CP264" s="493">
        <f t="shared" si="180"/>
        <v>6</v>
      </c>
      <c r="CQ264"/>
      <c r="CR264" s="255">
        <f t="shared" si="181"/>
        <v>0</v>
      </c>
      <c r="CS264" s="256">
        <f t="shared" si="182"/>
        <v>5</v>
      </c>
    </row>
    <row r="265" spans="1:97" ht="15" customHeight="1" x14ac:dyDescent="0.25">
      <c r="B265" s="474">
        <v>43</v>
      </c>
      <c r="C265" s="475" t="s">
        <v>642</v>
      </c>
      <c r="D265" s="475" t="s">
        <v>609</v>
      </c>
      <c r="E265" s="476" t="s">
        <v>609</v>
      </c>
      <c r="F265" s="467">
        <f t="shared" ref="F265:K265" si="199">SUM(F266+F272)</f>
        <v>8</v>
      </c>
      <c r="G265" s="468">
        <f t="shared" si="199"/>
        <v>14</v>
      </c>
      <c r="H265" s="468">
        <f t="shared" si="199"/>
        <v>0</v>
      </c>
      <c r="I265" s="468">
        <f t="shared" si="199"/>
        <v>60</v>
      </c>
      <c r="J265" s="468">
        <f t="shared" si="199"/>
        <v>70</v>
      </c>
      <c r="K265" s="468">
        <f t="shared" si="199"/>
        <v>0</v>
      </c>
      <c r="L265" s="465">
        <v>64</v>
      </c>
      <c r="M265" s="465">
        <v>66</v>
      </c>
      <c r="N265" s="465">
        <v>66</v>
      </c>
      <c r="O265" s="477"/>
      <c r="P265" s="467">
        <f t="shared" ref="P265:U265" si="200">SUM(P266+P272)</f>
        <v>6</v>
      </c>
      <c r="Q265" s="468">
        <f t="shared" si="200"/>
        <v>14</v>
      </c>
      <c r="R265" s="468">
        <f t="shared" si="200"/>
        <v>0</v>
      </c>
      <c r="S265" s="468">
        <f t="shared" si="200"/>
        <v>28</v>
      </c>
      <c r="T265" s="468">
        <f t="shared" si="200"/>
        <v>25</v>
      </c>
      <c r="U265" s="468">
        <f t="shared" si="200"/>
        <v>0</v>
      </c>
      <c r="V265" s="223">
        <v>21</v>
      </c>
      <c r="W265" s="224">
        <v>22</v>
      </c>
      <c r="X265" s="225">
        <v>22</v>
      </c>
      <c r="Y265" s="469"/>
      <c r="Z265" s="467">
        <f t="shared" ref="Z265:AE265" si="201">SUM(Z266+Z272)</f>
        <v>2</v>
      </c>
      <c r="AA265" s="468">
        <f t="shared" si="201"/>
        <v>4</v>
      </c>
      <c r="AB265" s="468">
        <f t="shared" si="201"/>
        <v>0</v>
      </c>
      <c r="AC265" s="468">
        <f t="shared" si="201"/>
        <v>0</v>
      </c>
      <c r="AD265" s="468">
        <f t="shared" si="201"/>
        <v>0</v>
      </c>
      <c r="AE265" s="468">
        <f t="shared" si="201"/>
        <v>0</v>
      </c>
      <c r="AF265" s="147">
        <v>0</v>
      </c>
      <c r="AG265" s="147">
        <v>0</v>
      </c>
      <c r="AH265" s="147">
        <v>0</v>
      </c>
      <c r="AI265" s="469"/>
      <c r="AJ265" s="467">
        <f t="shared" ref="AJ265:AO265" si="202">SUM(AJ266+AJ272)</f>
        <v>4</v>
      </c>
      <c r="AK265" s="468">
        <f t="shared" si="202"/>
        <v>19</v>
      </c>
      <c r="AL265" s="468">
        <f t="shared" si="202"/>
        <v>12</v>
      </c>
      <c r="AM265" s="468">
        <f t="shared" si="202"/>
        <v>97</v>
      </c>
      <c r="AN265" s="468">
        <f t="shared" si="202"/>
        <v>105</v>
      </c>
      <c r="AO265" s="468">
        <f t="shared" si="202"/>
        <v>3</v>
      </c>
      <c r="AP265" s="147">
        <v>100</v>
      </c>
      <c r="AQ265" s="147">
        <v>100</v>
      </c>
      <c r="AR265" s="147">
        <v>100</v>
      </c>
      <c r="AS265" s="469"/>
      <c r="AT265" s="467">
        <f t="shared" ref="AT265:AY265" si="203">SUM(AT266+AT272)</f>
        <v>5</v>
      </c>
      <c r="AU265" s="468">
        <f t="shared" si="203"/>
        <v>10</v>
      </c>
      <c r="AV265" s="468">
        <f t="shared" si="203"/>
        <v>2</v>
      </c>
      <c r="AW265" s="468">
        <f t="shared" si="203"/>
        <v>20</v>
      </c>
      <c r="AX265" s="128">
        <v>30</v>
      </c>
      <c r="AY265" s="468">
        <f t="shared" si="203"/>
        <v>0</v>
      </c>
      <c r="AZ265" s="147">
        <v>28</v>
      </c>
      <c r="BA265" s="147">
        <v>28</v>
      </c>
      <c r="BB265" s="147">
        <v>28</v>
      </c>
      <c r="BC265" s="469"/>
      <c r="BD265" s="467">
        <f t="shared" ref="BD265:BI265" si="204">SUM(BD266+BD272)</f>
        <v>4</v>
      </c>
      <c r="BE265" s="468">
        <f t="shared" si="204"/>
        <v>4</v>
      </c>
      <c r="BF265" s="468">
        <f t="shared" si="204"/>
        <v>0</v>
      </c>
      <c r="BG265" s="468">
        <f t="shared" si="204"/>
        <v>0</v>
      </c>
      <c r="BH265" s="468">
        <f t="shared" si="204"/>
        <v>0</v>
      </c>
      <c r="BI265" s="468">
        <f t="shared" si="204"/>
        <v>0</v>
      </c>
      <c r="BJ265" s="147">
        <v>0</v>
      </c>
      <c r="BK265" s="147">
        <v>0</v>
      </c>
      <c r="BL265" s="147">
        <v>0</v>
      </c>
      <c r="BM265" s="469"/>
      <c r="BN265" s="467">
        <f t="shared" ref="BN265:BQ265" si="205">SUM(BN266+BN272)</f>
        <v>7</v>
      </c>
      <c r="BO265" s="468">
        <f t="shared" si="205"/>
        <v>10</v>
      </c>
      <c r="BP265" s="468">
        <f t="shared" si="205"/>
        <v>0</v>
      </c>
      <c r="BQ265" s="468">
        <f t="shared" si="205"/>
        <v>9</v>
      </c>
      <c r="BR265" s="147">
        <v>9</v>
      </c>
      <c r="BS265" s="147">
        <v>0</v>
      </c>
      <c r="BT265" s="147">
        <v>9</v>
      </c>
      <c r="BU265" s="147">
        <v>9</v>
      </c>
      <c r="BV265" s="147">
        <v>9</v>
      </c>
      <c r="BW265" s="470"/>
      <c r="BX265" s="467">
        <f t="shared" ref="BX265:CC265" si="206">SUM(BX266+BX272)</f>
        <v>19</v>
      </c>
      <c r="BY265" s="468">
        <f t="shared" si="206"/>
        <v>29</v>
      </c>
      <c r="BZ265" s="468">
        <f t="shared" si="206"/>
        <v>10</v>
      </c>
      <c r="CA265" s="468">
        <f t="shared" si="206"/>
        <v>39</v>
      </c>
      <c r="CB265" s="468">
        <f t="shared" si="206"/>
        <v>90</v>
      </c>
      <c r="CC265" s="468">
        <f t="shared" si="206"/>
        <v>30</v>
      </c>
      <c r="CD265" s="147">
        <v>84</v>
      </c>
      <c r="CE265" s="147">
        <v>84</v>
      </c>
      <c r="CF265" s="147">
        <v>84</v>
      </c>
      <c r="CG265" s="471"/>
      <c r="CH265" s="478">
        <f t="shared" si="172"/>
        <v>55</v>
      </c>
      <c r="CI265" s="479">
        <f t="shared" si="173"/>
        <v>104</v>
      </c>
      <c r="CJ265" s="479">
        <f t="shared" si="174"/>
        <v>24</v>
      </c>
      <c r="CK265" s="479">
        <f t="shared" si="175"/>
        <v>253</v>
      </c>
      <c r="CL265" s="479">
        <f t="shared" si="176"/>
        <v>329</v>
      </c>
      <c r="CM265" s="479">
        <f t="shared" si="177"/>
        <v>33</v>
      </c>
      <c r="CN265" s="479">
        <f t="shared" si="178"/>
        <v>306</v>
      </c>
      <c r="CO265" s="479">
        <f t="shared" si="179"/>
        <v>309</v>
      </c>
      <c r="CP265" s="479">
        <f t="shared" si="180"/>
        <v>309</v>
      </c>
      <c r="CR265" s="253">
        <f t="shared" si="181"/>
        <v>56</v>
      </c>
      <c r="CS265" s="254">
        <f t="shared" si="182"/>
        <v>205</v>
      </c>
    </row>
    <row r="266" spans="1:97" ht="15" customHeight="1" x14ac:dyDescent="0.25">
      <c r="A266" s="9"/>
      <c r="B266" s="480">
        <v>43</v>
      </c>
      <c r="C266" s="481" t="s">
        <v>609</v>
      </c>
      <c r="D266" s="481" t="s">
        <v>232</v>
      </c>
      <c r="E266" s="482" t="s">
        <v>643</v>
      </c>
      <c r="F266" s="483">
        <v>8</v>
      </c>
      <c r="G266" s="484">
        <v>9</v>
      </c>
      <c r="H266" s="484">
        <v>0</v>
      </c>
      <c r="I266" s="484">
        <v>60</v>
      </c>
      <c r="J266" s="484">
        <v>70</v>
      </c>
      <c r="K266" s="484">
        <v>0</v>
      </c>
      <c r="L266" s="485">
        <v>64</v>
      </c>
      <c r="M266" s="485">
        <v>66</v>
      </c>
      <c r="N266" s="485">
        <v>66</v>
      </c>
      <c r="O266" s="486"/>
      <c r="P266" s="487">
        <v>6</v>
      </c>
      <c r="Q266" s="484">
        <v>10</v>
      </c>
      <c r="R266" s="484">
        <v>0</v>
      </c>
      <c r="S266" s="484">
        <v>28</v>
      </c>
      <c r="T266" s="484">
        <v>25</v>
      </c>
      <c r="U266" s="484">
        <v>0</v>
      </c>
      <c r="V266" s="233">
        <v>21</v>
      </c>
      <c r="W266" s="234">
        <v>22</v>
      </c>
      <c r="X266" s="235">
        <v>22</v>
      </c>
      <c r="Y266" s="489"/>
      <c r="Z266" s="487">
        <v>2</v>
      </c>
      <c r="AA266" s="484">
        <v>2</v>
      </c>
      <c r="AB266" s="484">
        <v>0</v>
      </c>
      <c r="AC266" s="484">
        <v>0</v>
      </c>
      <c r="AD266" s="484">
        <v>0</v>
      </c>
      <c r="AE266" s="484">
        <v>0</v>
      </c>
      <c r="AF266" s="146">
        <v>0</v>
      </c>
      <c r="AG266" s="146">
        <v>0</v>
      </c>
      <c r="AH266" s="146">
        <v>0</v>
      </c>
      <c r="AI266" s="489"/>
      <c r="AJ266" s="487">
        <v>4</v>
      </c>
      <c r="AK266" s="484">
        <v>16</v>
      </c>
      <c r="AL266" s="484">
        <v>12</v>
      </c>
      <c r="AM266" s="484">
        <v>97</v>
      </c>
      <c r="AN266" s="484">
        <v>105</v>
      </c>
      <c r="AO266" s="484">
        <v>3</v>
      </c>
      <c r="AP266" s="146">
        <v>100</v>
      </c>
      <c r="AQ266" s="146">
        <v>100</v>
      </c>
      <c r="AR266" s="146">
        <v>100</v>
      </c>
      <c r="AS266" s="489"/>
      <c r="AT266" s="487">
        <v>5</v>
      </c>
      <c r="AU266" s="484">
        <v>7</v>
      </c>
      <c r="AV266" s="484">
        <v>0</v>
      </c>
      <c r="AW266" s="484">
        <v>20</v>
      </c>
      <c r="AX266" s="127">
        <v>30</v>
      </c>
      <c r="AY266" s="484">
        <v>0</v>
      </c>
      <c r="AZ266" s="146">
        <v>28</v>
      </c>
      <c r="BA266" s="146">
        <v>28</v>
      </c>
      <c r="BB266" s="146">
        <v>28</v>
      </c>
      <c r="BC266" s="489"/>
      <c r="BD266" s="487">
        <v>4</v>
      </c>
      <c r="BE266" s="484">
        <v>4</v>
      </c>
      <c r="BF266" s="484">
        <v>0</v>
      </c>
      <c r="BG266" s="484">
        <v>0</v>
      </c>
      <c r="BH266" s="484">
        <v>0</v>
      </c>
      <c r="BI266" s="484">
        <v>0</v>
      </c>
      <c r="BJ266" s="146">
        <v>0</v>
      </c>
      <c r="BK266" s="146">
        <v>0</v>
      </c>
      <c r="BL266" s="146">
        <v>0</v>
      </c>
      <c r="BM266" s="489"/>
      <c r="BN266" s="487">
        <v>7</v>
      </c>
      <c r="BO266" s="484">
        <v>7</v>
      </c>
      <c r="BP266" s="484">
        <v>0</v>
      </c>
      <c r="BQ266" s="484">
        <v>9</v>
      </c>
      <c r="BR266" s="146">
        <v>9</v>
      </c>
      <c r="BS266" s="146">
        <v>0</v>
      </c>
      <c r="BT266" s="146">
        <v>9</v>
      </c>
      <c r="BU266" s="146">
        <v>9</v>
      </c>
      <c r="BV266" s="146">
        <v>9</v>
      </c>
      <c r="BW266" s="490"/>
      <c r="BX266" s="487">
        <v>19</v>
      </c>
      <c r="BY266" s="484">
        <v>19</v>
      </c>
      <c r="BZ266" s="484">
        <v>0</v>
      </c>
      <c r="CA266" s="484">
        <v>29</v>
      </c>
      <c r="CB266" s="484">
        <v>60</v>
      </c>
      <c r="CC266" s="484">
        <v>0</v>
      </c>
      <c r="CD266" s="146">
        <v>54</v>
      </c>
      <c r="CE266" s="146">
        <v>54</v>
      </c>
      <c r="CF266" s="146">
        <v>54</v>
      </c>
      <c r="CG266" s="491"/>
      <c r="CH266" s="492">
        <f t="shared" ref="CH266:CH329" si="207">SUM(F266+P266+Z266+AJ266+AT266+BD266+BN266+BX266)</f>
        <v>55</v>
      </c>
      <c r="CI266" s="493">
        <f t="shared" ref="CI266:CI329" si="208">SUM(G266+Q266+AA266+AK266+AU266+BE266+BO266+BY266)</f>
        <v>74</v>
      </c>
      <c r="CJ266" s="493">
        <f t="shared" ref="CJ266:CJ329" si="209">SUM(H266+R266+AB266+AL266+AV266+BF266+BP266+BZ266)</f>
        <v>12</v>
      </c>
      <c r="CK266" s="493">
        <f t="shared" ref="CK266:CK329" si="210">SUM(I266+S266+AC266+AM266+AW266+BG266+BQ266+CA266)</f>
        <v>243</v>
      </c>
      <c r="CL266" s="493">
        <f t="shared" ref="CL266:CL329" si="211">SUM(J266+T266+AD266+AN266+AX266+BH266+BR266+CB266)</f>
        <v>299</v>
      </c>
      <c r="CM266" s="493">
        <f t="shared" ref="CM266:CM329" si="212">SUM(K266+U266+AE266+AO266+AY266+BI266+BS266+CC266)</f>
        <v>3</v>
      </c>
      <c r="CN266" s="493">
        <f t="shared" ref="CN266:CN329" si="213">SUM(L266+V266+AF266+AP266+AZ266+BJ266+BT266+CD266)</f>
        <v>276</v>
      </c>
      <c r="CO266" s="493">
        <f t="shared" ref="CO266:CO329" si="214">SUM(M266+W266+AG266+AQ266+BA266+BK266+BU266+CE266)</f>
        <v>279</v>
      </c>
      <c r="CP266" s="493">
        <f t="shared" ref="CP266:CP329" si="215">SUM(N266+X266+AH266+AR266+BB266+BL266+BV266+CF266)</f>
        <v>279</v>
      </c>
      <c r="CQ266"/>
      <c r="CR266" s="255">
        <f t="shared" si="181"/>
        <v>36</v>
      </c>
      <c r="CS266" s="256">
        <f t="shared" si="182"/>
        <v>205</v>
      </c>
    </row>
    <row r="267" spans="1:97" ht="15" customHeight="1" x14ac:dyDescent="0.25">
      <c r="A267" s="9"/>
      <c r="B267" s="495">
        <v>43</v>
      </c>
      <c r="C267" s="496" t="s">
        <v>609</v>
      </c>
      <c r="D267" s="496" t="s">
        <v>233</v>
      </c>
      <c r="E267" s="497" t="s">
        <v>644</v>
      </c>
      <c r="F267" s="498">
        <v>3</v>
      </c>
      <c r="G267" s="499">
        <v>3</v>
      </c>
      <c r="H267" s="499">
        <v>0</v>
      </c>
      <c r="I267" s="499">
        <v>0</v>
      </c>
      <c r="J267" s="499">
        <v>5</v>
      </c>
      <c r="K267" s="499">
        <v>0</v>
      </c>
      <c r="L267" s="500">
        <v>3</v>
      </c>
      <c r="M267" s="500">
        <v>5</v>
      </c>
      <c r="N267" s="500">
        <v>5</v>
      </c>
      <c r="O267" s="501"/>
      <c r="P267" s="502">
        <v>4</v>
      </c>
      <c r="Q267" s="499">
        <v>4</v>
      </c>
      <c r="R267" s="499">
        <v>0</v>
      </c>
      <c r="S267" s="499">
        <v>18</v>
      </c>
      <c r="T267" s="499">
        <v>15</v>
      </c>
      <c r="U267" s="499">
        <v>0</v>
      </c>
      <c r="V267" s="228">
        <v>14</v>
      </c>
      <c r="W267" s="228">
        <v>15</v>
      </c>
      <c r="X267" s="229">
        <v>15</v>
      </c>
      <c r="Y267" s="504"/>
      <c r="Z267" s="502">
        <v>0</v>
      </c>
      <c r="AA267" s="499">
        <v>0</v>
      </c>
      <c r="AB267" s="499">
        <v>0</v>
      </c>
      <c r="AC267" s="499">
        <v>0</v>
      </c>
      <c r="AD267" s="503"/>
      <c r="AE267" s="503"/>
      <c r="AF267" s="175"/>
      <c r="AG267" s="175"/>
      <c r="AH267" s="175"/>
      <c r="AI267" s="504"/>
      <c r="AJ267" s="502">
        <v>2</v>
      </c>
      <c r="AK267" s="499">
        <v>8</v>
      </c>
      <c r="AL267" s="499">
        <v>8</v>
      </c>
      <c r="AM267" s="499">
        <v>0</v>
      </c>
      <c r="AN267" s="499">
        <v>62</v>
      </c>
      <c r="AO267" s="499">
        <v>0</v>
      </c>
      <c r="AP267" s="175">
        <v>60</v>
      </c>
      <c r="AQ267" s="175">
        <v>60</v>
      </c>
      <c r="AR267" s="175">
        <v>60</v>
      </c>
      <c r="AS267" s="504"/>
      <c r="AT267" s="502">
        <v>3</v>
      </c>
      <c r="AU267" s="499">
        <v>5</v>
      </c>
      <c r="AV267" s="499">
        <v>0</v>
      </c>
      <c r="AW267" s="499">
        <v>0</v>
      </c>
      <c r="AX267" s="129"/>
      <c r="AY267" s="503"/>
      <c r="AZ267" s="175"/>
      <c r="BA267" s="175"/>
      <c r="BB267" s="175"/>
      <c r="BC267" s="504"/>
      <c r="BD267" s="502">
        <v>1</v>
      </c>
      <c r="BE267" s="499">
        <v>1</v>
      </c>
      <c r="BF267" s="499">
        <v>0</v>
      </c>
      <c r="BG267" s="499">
        <v>0</v>
      </c>
      <c r="BH267" s="499">
        <v>0</v>
      </c>
      <c r="BI267" s="499">
        <v>0</v>
      </c>
      <c r="BJ267" s="175">
        <v>0</v>
      </c>
      <c r="BK267" s="175">
        <v>0</v>
      </c>
      <c r="BL267" s="175">
        <v>0</v>
      </c>
      <c r="BM267" s="504"/>
      <c r="BN267" s="502">
        <v>2</v>
      </c>
      <c r="BO267" s="499">
        <v>2</v>
      </c>
      <c r="BP267" s="499">
        <v>0</v>
      </c>
      <c r="BQ267" s="499">
        <v>0</v>
      </c>
      <c r="BR267" s="175">
        <v>0</v>
      </c>
      <c r="BS267" s="175">
        <v>0</v>
      </c>
      <c r="BT267" s="175"/>
      <c r="BU267" s="175"/>
      <c r="BV267" s="175"/>
      <c r="BW267" s="505"/>
      <c r="BX267" s="502">
        <v>4</v>
      </c>
      <c r="BY267" s="499">
        <v>4</v>
      </c>
      <c r="BZ267" s="499">
        <v>0</v>
      </c>
      <c r="CA267" s="499">
        <v>0</v>
      </c>
      <c r="CB267" s="499">
        <v>15</v>
      </c>
      <c r="CC267" s="499">
        <v>0</v>
      </c>
      <c r="CD267" s="175">
        <v>16</v>
      </c>
      <c r="CE267" s="175">
        <v>16</v>
      </c>
      <c r="CF267" s="175">
        <v>16</v>
      </c>
      <c r="CG267" s="506"/>
      <c r="CH267" s="507">
        <f t="shared" si="207"/>
        <v>19</v>
      </c>
      <c r="CI267" s="508">
        <f t="shared" si="208"/>
        <v>27</v>
      </c>
      <c r="CJ267" s="508">
        <f t="shared" si="209"/>
        <v>8</v>
      </c>
      <c r="CK267" s="508">
        <f t="shared" si="210"/>
        <v>18</v>
      </c>
      <c r="CL267" s="508">
        <f t="shared" si="211"/>
        <v>97</v>
      </c>
      <c r="CM267" s="508">
        <f t="shared" si="212"/>
        <v>0</v>
      </c>
      <c r="CN267" s="508">
        <f t="shared" si="213"/>
        <v>93</v>
      </c>
      <c r="CO267" s="508">
        <f t="shared" si="214"/>
        <v>96</v>
      </c>
      <c r="CP267" s="508">
        <f t="shared" si="215"/>
        <v>96</v>
      </c>
      <c r="CQ267" s="249"/>
      <c r="CR267" s="264">
        <f t="shared" ref="CR267:CR330" si="216">CP267-CK267</f>
        <v>78</v>
      </c>
      <c r="CS267" s="257">
        <f t="shared" ref="CS267:CS330" si="217">CP267-CI267</f>
        <v>69</v>
      </c>
    </row>
    <row r="268" spans="1:97" ht="15" customHeight="1" x14ac:dyDescent="0.25">
      <c r="A268" s="9"/>
      <c r="B268" s="495">
        <v>43</v>
      </c>
      <c r="C268" s="496" t="s">
        <v>609</v>
      </c>
      <c r="D268" s="496" t="s">
        <v>234</v>
      </c>
      <c r="E268" s="497" t="s">
        <v>645</v>
      </c>
      <c r="F268" s="498">
        <v>0</v>
      </c>
      <c r="G268" s="499">
        <v>0</v>
      </c>
      <c r="H268" s="499">
        <v>0</v>
      </c>
      <c r="I268" s="499">
        <v>0</v>
      </c>
      <c r="J268" s="499">
        <v>0</v>
      </c>
      <c r="K268" s="499">
        <v>0</v>
      </c>
      <c r="L268" s="500">
        <v>0</v>
      </c>
      <c r="M268" s="500">
        <v>0</v>
      </c>
      <c r="N268" s="500">
        <v>0</v>
      </c>
      <c r="O268" s="501"/>
      <c r="P268" s="502">
        <v>1</v>
      </c>
      <c r="Q268" s="499">
        <v>1</v>
      </c>
      <c r="R268" s="499">
        <v>0</v>
      </c>
      <c r="S268" s="499">
        <v>0</v>
      </c>
      <c r="T268" s="503"/>
      <c r="U268" s="503"/>
      <c r="V268" s="226"/>
      <c r="W268" s="226"/>
      <c r="X268" s="227"/>
      <c r="Y268" s="504"/>
      <c r="Z268" s="502">
        <v>0</v>
      </c>
      <c r="AA268" s="499">
        <v>0</v>
      </c>
      <c r="AB268" s="499">
        <v>0</v>
      </c>
      <c r="AC268" s="499">
        <v>0</v>
      </c>
      <c r="AD268" s="503"/>
      <c r="AE268" s="503"/>
      <c r="AF268" s="175"/>
      <c r="AG268" s="175"/>
      <c r="AH268" s="175"/>
      <c r="AI268" s="504"/>
      <c r="AJ268" s="502">
        <v>0</v>
      </c>
      <c r="AK268" s="499">
        <v>4</v>
      </c>
      <c r="AL268" s="499">
        <v>4</v>
      </c>
      <c r="AM268" s="499">
        <v>0</v>
      </c>
      <c r="AN268" s="499">
        <v>12</v>
      </c>
      <c r="AO268" s="499">
        <v>3</v>
      </c>
      <c r="AP268" s="175">
        <v>12</v>
      </c>
      <c r="AQ268" s="175">
        <v>12</v>
      </c>
      <c r="AR268" s="175">
        <v>12</v>
      </c>
      <c r="AS268" s="504"/>
      <c r="AT268" s="502">
        <v>1</v>
      </c>
      <c r="AU268" s="499">
        <v>1</v>
      </c>
      <c r="AV268" s="499">
        <v>0</v>
      </c>
      <c r="AW268" s="499">
        <v>20</v>
      </c>
      <c r="AX268" s="129">
        <v>30</v>
      </c>
      <c r="AY268" s="499">
        <v>0</v>
      </c>
      <c r="AZ268" s="175">
        <v>28</v>
      </c>
      <c r="BA268" s="175">
        <v>28</v>
      </c>
      <c r="BB268" s="175">
        <v>28</v>
      </c>
      <c r="BC268" s="504"/>
      <c r="BD268" s="502">
        <v>0</v>
      </c>
      <c r="BE268" s="499">
        <v>0</v>
      </c>
      <c r="BF268" s="499">
        <v>0</v>
      </c>
      <c r="BG268" s="499">
        <v>0</v>
      </c>
      <c r="BH268" s="499">
        <v>0</v>
      </c>
      <c r="BI268" s="499">
        <v>0</v>
      </c>
      <c r="BJ268" s="175">
        <v>0</v>
      </c>
      <c r="BK268" s="175">
        <v>0</v>
      </c>
      <c r="BL268" s="175">
        <v>0</v>
      </c>
      <c r="BM268" s="504"/>
      <c r="BN268" s="502">
        <v>3</v>
      </c>
      <c r="BO268" s="499">
        <v>3</v>
      </c>
      <c r="BP268" s="499">
        <v>0</v>
      </c>
      <c r="BQ268" s="499">
        <v>9</v>
      </c>
      <c r="BR268" s="175">
        <v>9</v>
      </c>
      <c r="BS268" s="175">
        <v>0</v>
      </c>
      <c r="BT268" s="175">
        <v>9</v>
      </c>
      <c r="BU268" s="175">
        <v>9</v>
      </c>
      <c r="BV268" s="175">
        <v>9</v>
      </c>
      <c r="BW268" s="505"/>
      <c r="BX268" s="502">
        <v>11</v>
      </c>
      <c r="BY268" s="499">
        <v>11</v>
      </c>
      <c r="BZ268" s="499">
        <v>0</v>
      </c>
      <c r="CA268" s="499">
        <v>11</v>
      </c>
      <c r="CB268" s="499">
        <v>15</v>
      </c>
      <c r="CC268" s="499">
        <v>0</v>
      </c>
      <c r="CD268" s="175">
        <v>11</v>
      </c>
      <c r="CE268" s="175">
        <v>11</v>
      </c>
      <c r="CF268" s="175">
        <v>11</v>
      </c>
      <c r="CG268" s="506"/>
      <c r="CH268" s="507">
        <f t="shared" si="207"/>
        <v>16</v>
      </c>
      <c r="CI268" s="508">
        <f t="shared" si="208"/>
        <v>20</v>
      </c>
      <c r="CJ268" s="508">
        <f t="shared" si="209"/>
        <v>4</v>
      </c>
      <c r="CK268" s="508">
        <f t="shared" si="210"/>
        <v>40</v>
      </c>
      <c r="CL268" s="508">
        <f t="shared" si="211"/>
        <v>66</v>
      </c>
      <c r="CM268" s="508">
        <f t="shared" si="212"/>
        <v>3</v>
      </c>
      <c r="CN268" s="508">
        <f t="shared" si="213"/>
        <v>60</v>
      </c>
      <c r="CO268" s="508">
        <f t="shared" si="214"/>
        <v>60</v>
      </c>
      <c r="CP268" s="508">
        <f t="shared" si="215"/>
        <v>60</v>
      </c>
      <c r="CQ268" s="249"/>
      <c r="CR268" s="264">
        <f t="shared" si="216"/>
        <v>20</v>
      </c>
      <c r="CS268" s="257">
        <f t="shared" si="217"/>
        <v>40</v>
      </c>
    </row>
    <row r="269" spans="1:97" ht="15" customHeight="1" x14ac:dyDescent="0.25">
      <c r="A269" s="9"/>
      <c r="B269" s="495">
        <v>43</v>
      </c>
      <c r="C269" s="496" t="s">
        <v>609</v>
      </c>
      <c r="D269" s="496" t="s">
        <v>235</v>
      </c>
      <c r="E269" s="497" t="s">
        <v>646</v>
      </c>
      <c r="F269" s="498">
        <v>1</v>
      </c>
      <c r="G269" s="499">
        <v>0</v>
      </c>
      <c r="H269" s="499">
        <v>0</v>
      </c>
      <c r="I269" s="499">
        <v>0</v>
      </c>
      <c r="J269" s="499">
        <v>20</v>
      </c>
      <c r="K269" s="499">
        <v>0</v>
      </c>
      <c r="L269" s="500">
        <v>18</v>
      </c>
      <c r="M269" s="500">
        <v>18</v>
      </c>
      <c r="N269" s="500">
        <v>18</v>
      </c>
      <c r="O269" s="501"/>
      <c r="P269" s="502">
        <v>0</v>
      </c>
      <c r="Q269" s="499">
        <v>0</v>
      </c>
      <c r="R269" s="499">
        <v>0</v>
      </c>
      <c r="S269" s="499">
        <v>10</v>
      </c>
      <c r="T269" s="499">
        <v>10</v>
      </c>
      <c r="U269" s="499">
        <v>0</v>
      </c>
      <c r="V269" s="226">
        <v>7</v>
      </c>
      <c r="W269" s="226">
        <v>7</v>
      </c>
      <c r="X269" s="227">
        <v>7</v>
      </c>
      <c r="Y269" s="504"/>
      <c r="Z269" s="502">
        <v>0</v>
      </c>
      <c r="AA269" s="499">
        <v>0</v>
      </c>
      <c r="AB269" s="499">
        <v>0</v>
      </c>
      <c r="AC269" s="499">
        <v>0</v>
      </c>
      <c r="AD269" s="503"/>
      <c r="AE269" s="503"/>
      <c r="AF269" s="175"/>
      <c r="AG269" s="175"/>
      <c r="AH269" s="175"/>
      <c r="AI269" s="504"/>
      <c r="AJ269" s="502">
        <v>2</v>
      </c>
      <c r="AK269" s="499">
        <v>2</v>
      </c>
      <c r="AL269" s="499">
        <v>0</v>
      </c>
      <c r="AM269" s="499">
        <v>0</v>
      </c>
      <c r="AN269" s="499">
        <v>31</v>
      </c>
      <c r="AO269" s="499">
        <v>0</v>
      </c>
      <c r="AP269" s="175">
        <v>28</v>
      </c>
      <c r="AQ269" s="175">
        <v>28</v>
      </c>
      <c r="AR269" s="175">
        <v>28</v>
      </c>
      <c r="AS269" s="504"/>
      <c r="AT269" s="502">
        <v>0</v>
      </c>
      <c r="AU269" s="499">
        <v>0</v>
      </c>
      <c r="AV269" s="499">
        <v>0</v>
      </c>
      <c r="AW269" s="499">
        <v>0</v>
      </c>
      <c r="AX269" s="129"/>
      <c r="AY269" s="503"/>
      <c r="AZ269" s="175"/>
      <c r="BA269" s="175"/>
      <c r="BB269" s="175"/>
      <c r="BC269" s="504"/>
      <c r="BD269" s="502">
        <v>1</v>
      </c>
      <c r="BE269" s="499">
        <v>1</v>
      </c>
      <c r="BF269" s="499">
        <v>0</v>
      </c>
      <c r="BG269" s="499">
        <v>0</v>
      </c>
      <c r="BH269" s="499">
        <v>0</v>
      </c>
      <c r="BI269" s="499">
        <v>0</v>
      </c>
      <c r="BJ269" s="175">
        <v>0</v>
      </c>
      <c r="BK269" s="175">
        <v>0</v>
      </c>
      <c r="BL269" s="175">
        <v>0</v>
      </c>
      <c r="BM269" s="504"/>
      <c r="BN269" s="502">
        <v>0</v>
      </c>
      <c r="BO269" s="499">
        <v>0</v>
      </c>
      <c r="BP269" s="499">
        <v>0</v>
      </c>
      <c r="BQ269" s="499">
        <v>0</v>
      </c>
      <c r="BR269" s="175">
        <v>0</v>
      </c>
      <c r="BS269" s="175">
        <v>0</v>
      </c>
      <c r="BT269" s="175"/>
      <c r="BU269" s="175"/>
      <c r="BV269" s="175"/>
      <c r="BW269" s="505"/>
      <c r="BX269" s="502">
        <v>1</v>
      </c>
      <c r="BY269" s="499">
        <v>1</v>
      </c>
      <c r="BZ269" s="499">
        <v>0</v>
      </c>
      <c r="CA269" s="499">
        <v>9</v>
      </c>
      <c r="CB269" s="499">
        <v>15</v>
      </c>
      <c r="CC269" s="499">
        <v>0</v>
      </c>
      <c r="CD269" s="175">
        <v>12</v>
      </c>
      <c r="CE269" s="175">
        <v>12</v>
      </c>
      <c r="CF269" s="175">
        <v>12</v>
      </c>
      <c r="CG269" s="506"/>
      <c r="CH269" s="507">
        <f t="shared" si="207"/>
        <v>5</v>
      </c>
      <c r="CI269" s="508">
        <f t="shared" si="208"/>
        <v>4</v>
      </c>
      <c r="CJ269" s="508">
        <f t="shared" si="209"/>
        <v>0</v>
      </c>
      <c r="CK269" s="508">
        <f t="shared" si="210"/>
        <v>19</v>
      </c>
      <c r="CL269" s="508">
        <f t="shared" si="211"/>
        <v>76</v>
      </c>
      <c r="CM269" s="508">
        <f t="shared" si="212"/>
        <v>0</v>
      </c>
      <c r="CN269" s="508">
        <f t="shared" si="213"/>
        <v>65</v>
      </c>
      <c r="CO269" s="508">
        <f t="shared" si="214"/>
        <v>65</v>
      </c>
      <c r="CP269" s="508">
        <f t="shared" si="215"/>
        <v>65</v>
      </c>
      <c r="CQ269" s="249"/>
      <c r="CR269" s="264">
        <f t="shared" si="216"/>
        <v>46</v>
      </c>
      <c r="CS269" s="257">
        <f t="shared" si="217"/>
        <v>61</v>
      </c>
    </row>
    <row r="270" spans="1:97" ht="15" customHeight="1" x14ac:dyDescent="0.25">
      <c r="A270" s="9"/>
      <c r="B270" s="495">
        <v>43</v>
      </c>
      <c r="C270" s="496" t="s">
        <v>609</v>
      </c>
      <c r="D270" s="496" t="s">
        <v>236</v>
      </c>
      <c r="E270" s="497" t="s">
        <v>647</v>
      </c>
      <c r="F270" s="498">
        <v>1</v>
      </c>
      <c r="G270" s="499">
        <v>3</v>
      </c>
      <c r="H270" s="499">
        <v>0</v>
      </c>
      <c r="I270" s="499">
        <v>0</v>
      </c>
      <c r="J270" s="499">
        <v>25</v>
      </c>
      <c r="K270" s="499">
        <v>0</v>
      </c>
      <c r="L270" s="500">
        <v>24</v>
      </c>
      <c r="M270" s="500">
        <v>15</v>
      </c>
      <c r="N270" s="500">
        <v>15</v>
      </c>
      <c r="O270" s="501"/>
      <c r="P270" s="502">
        <v>1</v>
      </c>
      <c r="Q270" s="499">
        <v>2</v>
      </c>
      <c r="R270" s="499">
        <v>0</v>
      </c>
      <c r="S270" s="499">
        <v>0</v>
      </c>
      <c r="T270" s="503"/>
      <c r="U270" s="503"/>
      <c r="V270" s="228"/>
      <c r="W270" s="228"/>
      <c r="X270" s="229"/>
      <c r="Y270" s="504"/>
      <c r="Z270" s="502">
        <v>0</v>
      </c>
      <c r="AA270" s="499">
        <v>0</v>
      </c>
      <c r="AB270" s="499">
        <v>0</v>
      </c>
      <c r="AC270" s="499">
        <v>0</v>
      </c>
      <c r="AD270" s="503"/>
      <c r="AE270" s="503"/>
      <c r="AF270" s="175"/>
      <c r="AG270" s="175"/>
      <c r="AH270" s="175"/>
      <c r="AI270" s="504"/>
      <c r="AJ270" s="502">
        <v>0</v>
      </c>
      <c r="AK270" s="499">
        <v>0</v>
      </c>
      <c r="AL270" s="499">
        <v>0</v>
      </c>
      <c r="AM270" s="499">
        <v>0</v>
      </c>
      <c r="AN270" s="499">
        <v>0</v>
      </c>
      <c r="AO270" s="499">
        <v>0</v>
      </c>
      <c r="AP270" s="175">
        <v>0</v>
      </c>
      <c r="AQ270" s="175">
        <v>0</v>
      </c>
      <c r="AR270" s="175">
        <v>0</v>
      </c>
      <c r="AS270" s="504"/>
      <c r="AT270" s="502">
        <v>0</v>
      </c>
      <c r="AU270" s="499">
        <v>0</v>
      </c>
      <c r="AV270" s="499">
        <v>0</v>
      </c>
      <c r="AW270" s="499">
        <v>0</v>
      </c>
      <c r="AX270" s="129"/>
      <c r="AY270" s="503"/>
      <c r="AZ270" s="175"/>
      <c r="BA270" s="175"/>
      <c r="BB270" s="175"/>
      <c r="BC270" s="504"/>
      <c r="BD270" s="502">
        <v>1</v>
      </c>
      <c r="BE270" s="499">
        <v>1</v>
      </c>
      <c r="BF270" s="499">
        <v>0</v>
      </c>
      <c r="BG270" s="499">
        <v>0</v>
      </c>
      <c r="BH270" s="499">
        <v>0</v>
      </c>
      <c r="BI270" s="499">
        <v>0</v>
      </c>
      <c r="BJ270" s="175">
        <v>0</v>
      </c>
      <c r="BK270" s="175">
        <v>0</v>
      </c>
      <c r="BL270" s="175">
        <v>0</v>
      </c>
      <c r="BM270" s="504"/>
      <c r="BN270" s="502">
        <v>0</v>
      </c>
      <c r="BO270" s="499">
        <v>0</v>
      </c>
      <c r="BP270" s="499">
        <v>0</v>
      </c>
      <c r="BQ270" s="499">
        <v>0</v>
      </c>
      <c r="BR270" s="175">
        <v>0</v>
      </c>
      <c r="BS270" s="175">
        <v>0</v>
      </c>
      <c r="BT270" s="175"/>
      <c r="BU270" s="175"/>
      <c r="BV270" s="175"/>
      <c r="BW270" s="505"/>
      <c r="BX270" s="502">
        <v>0</v>
      </c>
      <c r="BY270" s="499">
        <v>0</v>
      </c>
      <c r="BZ270" s="499">
        <v>0</v>
      </c>
      <c r="CA270" s="499">
        <v>0</v>
      </c>
      <c r="CB270" s="499">
        <v>0</v>
      </c>
      <c r="CC270" s="499">
        <v>0</v>
      </c>
      <c r="CD270" s="175">
        <v>0</v>
      </c>
      <c r="CE270" s="175">
        <v>0</v>
      </c>
      <c r="CF270" s="175">
        <v>0</v>
      </c>
      <c r="CG270" s="506"/>
      <c r="CH270" s="507">
        <f t="shared" si="207"/>
        <v>3</v>
      </c>
      <c r="CI270" s="508">
        <f t="shared" si="208"/>
        <v>6</v>
      </c>
      <c r="CJ270" s="508">
        <f t="shared" si="209"/>
        <v>0</v>
      </c>
      <c r="CK270" s="508">
        <f t="shared" si="210"/>
        <v>0</v>
      </c>
      <c r="CL270" s="508">
        <f t="shared" si="211"/>
        <v>25</v>
      </c>
      <c r="CM270" s="508">
        <f t="shared" si="212"/>
        <v>0</v>
      </c>
      <c r="CN270" s="508">
        <f t="shared" si="213"/>
        <v>24</v>
      </c>
      <c r="CO270" s="508">
        <f t="shared" si="214"/>
        <v>15</v>
      </c>
      <c r="CP270" s="508">
        <f t="shared" si="215"/>
        <v>15</v>
      </c>
      <c r="CQ270" s="249"/>
      <c r="CR270" s="264">
        <f t="shared" si="216"/>
        <v>15</v>
      </c>
      <c r="CS270" s="257">
        <f t="shared" si="217"/>
        <v>9</v>
      </c>
    </row>
    <row r="271" spans="1:97" ht="15" customHeight="1" x14ac:dyDescent="0.25">
      <c r="A271" s="9"/>
      <c r="B271" s="495">
        <v>43</v>
      </c>
      <c r="C271" s="496" t="s">
        <v>609</v>
      </c>
      <c r="D271" s="496" t="s">
        <v>237</v>
      </c>
      <c r="E271" s="497" t="s">
        <v>648</v>
      </c>
      <c r="F271" s="498">
        <v>3</v>
      </c>
      <c r="G271" s="499">
        <v>3</v>
      </c>
      <c r="H271" s="499">
        <v>0</v>
      </c>
      <c r="I271" s="499">
        <v>0</v>
      </c>
      <c r="J271" s="499">
        <v>20</v>
      </c>
      <c r="K271" s="499">
        <v>0</v>
      </c>
      <c r="L271" s="500">
        <v>19</v>
      </c>
      <c r="M271" s="500">
        <v>28</v>
      </c>
      <c r="N271" s="500">
        <v>28</v>
      </c>
      <c r="O271" s="501"/>
      <c r="P271" s="502">
        <v>0</v>
      </c>
      <c r="Q271" s="499">
        <v>3</v>
      </c>
      <c r="R271" s="499">
        <v>0</v>
      </c>
      <c r="S271" s="499">
        <v>0</v>
      </c>
      <c r="T271" s="503"/>
      <c r="U271" s="503"/>
      <c r="V271" s="228"/>
      <c r="W271" s="228"/>
      <c r="X271" s="229"/>
      <c r="Y271" s="504"/>
      <c r="Z271" s="502">
        <v>2</v>
      </c>
      <c r="AA271" s="499">
        <v>2</v>
      </c>
      <c r="AB271" s="499">
        <v>0</v>
      </c>
      <c r="AC271" s="499">
        <v>0</v>
      </c>
      <c r="AD271" s="503"/>
      <c r="AE271" s="503"/>
      <c r="AF271" s="175"/>
      <c r="AG271" s="175"/>
      <c r="AH271" s="175"/>
      <c r="AI271" s="504"/>
      <c r="AJ271" s="502">
        <v>0</v>
      </c>
      <c r="AK271" s="499">
        <v>2</v>
      </c>
      <c r="AL271" s="499">
        <v>0</v>
      </c>
      <c r="AM271" s="499">
        <v>0</v>
      </c>
      <c r="AN271" s="499">
        <v>0</v>
      </c>
      <c r="AO271" s="499">
        <v>0</v>
      </c>
      <c r="AP271" s="175">
        <v>0</v>
      </c>
      <c r="AQ271" s="175">
        <v>0</v>
      </c>
      <c r="AR271" s="175">
        <v>0</v>
      </c>
      <c r="AS271" s="504"/>
      <c r="AT271" s="502">
        <v>1</v>
      </c>
      <c r="AU271" s="499">
        <v>1</v>
      </c>
      <c r="AV271" s="499">
        <v>0</v>
      </c>
      <c r="AW271" s="499">
        <v>0</v>
      </c>
      <c r="AX271" s="129"/>
      <c r="AY271" s="503"/>
      <c r="AZ271" s="175"/>
      <c r="BA271" s="175"/>
      <c r="BB271" s="175"/>
      <c r="BC271" s="504"/>
      <c r="BD271" s="502">
        <v>1</v>
      </c>
      <c r="BE271" s="499">
        <v>1</v>
      </c>
      <c r="BF271" s="499">
        <v>0</v>
      </c>
      <c r="BG271" s="499">
        <v>0</v>
      </c>
      <c r="BH271" s="499">
        <v>0</v>
      </c>
      <c r="BI271" s="499">
        <v>0</v>
      </c>
      <c r="BJ271" s="175">
        <v>0</v>
      </c>
      <c r="BK271" s="175">
        <v>0</v>
      </c>
      <c r="BL271" s="175">
        <v>0</v>
      </c>
      <c r="BM271" s="504"/>
      <c r="BN271" s="502">
        <v>2</v>
      </c>
      <c r="BO271" s="499">
        <v>2</v>
      </c>
      <c r="BP271" s="499">
        <v>0</v>
      </c>
      <c r="BQ271" s="499">
        <v>0</v>
      </c>
      <c r="BR271" s="175">
        <v>0</v>
      </c>
      <c r="BS271" s="175">
        <v>0</v>
      </c>
      <c r="BT271" s="175"/>
      <c r="BU271" s="175"/>
      <c r="BV271" s="175"/>
      <c r="BW271" s="505"/>
      <c r="BX271" s="502">
        <v>3</v>
      </c>
      <c r="BY271" s="499">
        <v>3</v>
      </c>
      <c r="BZ271" s="499">
        <v>0</v>
      </c>
      <c r="CA271" s="499">
        <v>9</v>
      </c>
      <c r="CB271" s="499">
        <v>15</v>
      </c>
      <c r="CC271" s="499">
        <v>0</v>
      </c>
      <c r="CD271" s="175">
        <v>15</v>
      </c>
      <c r="CE271" s="175">
        <v>15</v>
      </c>
      <c r="CF271" s="175">
        <v>15</v>
      </c>
      <c r="CG271" s="506"/>
      <c r="CH271" s="507">
        <f t="shared" si="207"/>
        <v>12</v>
      </c>
      <c r="CI271" s="508">
        <f t="shared" si="208"/>
        <v>17</v>
      </c>
      <c r="CJ271" s="508">
        <f t="shared" si="209"/>
        <v>0</v>
      </c>
      <c r="CK271" s="508">
        <f t="shared" si="210"/>
        <v>9</v>
      </c>
      <c r="CL271" s="508">
        <f t="shared" si="211"/>
        <v>35</v>
      </c>
      <c r="CM271" s="508">
        <f t="shared" si="212"/>
        <v>0</v>
      </c>
      <c r="CN271" s="508">
        <f t="shared" si="213"/>
        <v>34</v>
      </c>
      <c r="CO271" s="508">
        <f t="shared" si="214"/>
        <v>43</v>
      </c>
      <c r="CP271" s="508">
        <f t="shared" si="215"/>
        <v>43</v>
      </c>
      <c r="CQ271" s="249"/>
      <c r="CR271" s="264">
        <f t="shared" si="216"/>
        <v>34</v>
      </c>
      <c r="CS271" s="257">
        <f t="shared" si="217"/>
        <v>26</v>
      </c>
    </row>
    <row r="272" spans="1:97" ht="15" customHeight="1" x14ac:dyDescent="0.25">
      <c r="A272" s="9"/>
      <c r="B272" s="480">
        <v>43</v>
      </c>
      <c r="C272" s="481" t="s">
        <v>609</v>
      </c>
      <c r="D272" s="481" t="s">
        <v>238</v>
      </c>
      <c r="E272" s="482" t="s">
        <v>649</v>
      </c>
      <c r="F272" s="483">
        <v>0</v>
      </c>
      <c r="G272" s="484">
        <v>5</v>
      </c>
      <c r="H272" s="484">
        <v>0</v>
      </c>
      <c r="I272" s="484">
        <v>0</v>
      </c>
      <c r="J272" s="484">
        <v>0</v>
      </c>
      <c r="K272" s="484">
        <v>0</v>
      </c>
      <c r="L272" s="485" t="s">
        <v>929</v>
      </c>
      <c r="M272" s="485" t="s">
        <v>929</v>
      </c>
      <c r="N272" s="485" t="s">
        <v>929</v>
      </c>
      <c r="O272" s="486"/>
      <c r="P272" s="487">
        <v>0</v>
      </c>
      <c r="Q272" s="484">
        <v>4</v>
      </c>
      <c r="R272" s="484">
        <v>0</v>
      </c>
      <c r="S272" s="484">
        <v>0</v>
      </c>
      <c r="T272" s="488"/>
      <c r="U272" s="488"/>
      <c r="V272" s="233"/>
      <c r="W272" s="234"/>
      <c r="X272" s="235"/>
      <c r="Y272" s="489"/>
      <c r="Z272" s="487">
        <v>0</v>
      </c>
      <c r="AA272" s="484">
        <v>2</v>
      </c>
      <c r="AB272" s="484">
        <v>0</v>
      </c>
      <c r="AC272" s="484">
        <v>0</v>
      </c>
      <c r="AD272" s="488"/>
      <c r="AE272" s="488"/>
      <c r="AF272" s="146"/>
      <c r="AG272" s="146"/>
      <c r="AH272" s="146"/>
      <c r="AI272" s="489"/>
      <c r="AJ272" s="487">
        <v>0</v>
      </c>
      <c r="AK272" s="484">
        <v>3</v>
      </c>
      <c r="AL272" s="484">
        <v>0</v>
      </c>
      <c r="AM272" s="484">
        <v>0</v>
      </c>
      <c r="AN272" s="484">
        <v>0</v>
      </c>
      <c r="AO272" s="484">
        <v>0</v>
      </c>
      <c r="AP272" s="146">
        <v>0</v>
      </c>
      <c r="AQ272" s="146">
        <v>0</v>
      </c>
      <c r="AR272" s="146">
        <v>0</v>
      </c>
      <c r="AS272" s="489"/>
      <c r="AT272" s="487">
        <v>0</v>
      </c>
      <c r="AU272" s="484">
        <v>3</v>
      </c>
      <c r="AV272" s="484">
        <v>2</v>
      </c>
      <c r="AW272" s="484">
        <v>0</v>
      </c>
      <c r="AX272" s="127"/>
      <c r="AY272" s="488"/>
      <c r="AZ272" s="146"/>
      <c r="BA272" s="146"/>
      <c r="BB272" s="146"/>
      <c r="BC272" s="489"/>
      <c r="BD272" s="487">
        <v>0</v>
      </c>
      <c r="BE272" s="484">
        <v>0</v>
      </c>
      <c r="BF272" s="484">
        <v>0</v>
      </c>
      <c r="BG272" s="484">
        <v>0</v>
      </c>
      <c r="BH272" s="484">
        <v>0</v>
      </c>
      <c r="BI272" s="484">
        <v>0</v>
      </c>
      <c r="BJ272" s="146">
        <v>0</v>
      </c>
      <c r="BK272" s="146">
        <v>0</v>
      </c>
      <c r="BL272" s="146">
        <v>0</v>
      </c>
      <c r="BM272" s="489"/>
      <c r="BN272" s="487">
        <v>0</v>
      </c>
      <c r="BO272" s="484">
        <v>3</v>
      </c>
      <c r="BP272" s="484">
        <v>0</v>
      </c>
      <c r="BQ272" s="484">
        <v>0</v>
      </c>
      <c r="BR272" s="146">
        <v>0</v>
      </c>
      <c r="BS272" s="146">
        <v>0</v>
      </c>
      <c r="BT272" s="146">
        <v>0</v>
      </c>
      <c r="BU272" s="146"/>
      <c r="BV272" s="146"/>
      <c r="BW272" s="490"/>
      <c r="BX272" s="487">
        <v>0</v>
      </c>
      <c r="BY272" s="484">
        <v>10</v>
      </c>
      <c r="BZ272" s="484">
        <v>10</v>
      </c>
      <c r="CA272" s="484">
        <v>10</v>
      </c>
      <c r="CB272" s="484">
        <v>30</v>
      </c>
      <c r="CC272" s="484">
        <v>30</v>
      </c>
      <c r="CD272" s="146">
        <v>30</v>
      </c>
      <c r="CE272" s="146">
        <v>30</v>
      </c>
      <c r="CF272" s="146">
        <v>30</v>
      </c>
      <c r="CG272" s="491"/>
      <c r="CH272" s="492">
        <f t="shared" si="207"/>
        <v>0</v>
      </c>
      <c r="CI272" s="493">
        <f t="shared" si="208"/>
        <v>30</v>
      </c>
      <c r="CJ272" s="493">
        <f t="shared" si="209"/>
        <v>12</v>
      </c>
      <c r="CK272" s="493">
        <f t="shared" si="210"/>
        <v>10</v>
      </c>
      <c r="CL272" s="493">
        <f t="shared" si="211"/>
        <v>30</v>
      </c>
      <c r="CM272" s="493">
        <f t="shared" si="212"/>
        <v>30</v>
      </c>
      <c r="CN272" s="493">
        <f t="shared" si="213"/>
        <v>30</v>
      </c>
      <c r="CO272" s="493">
        <f t="shared" si="214"/>
        <v>30</v>
      </c>
      <c r="CP272" s="493">
        <f t="shared" si="215"/>
        <v>30</v>
      </c>
      <c r="CQ272"/>
      <c r="CR272" s="255">
        <f t="shared" si="216"/>
        <v>20</v>
      </c>
      <c r="CS272" s="256">
        <f t="shared" si="217"/>
        <v>0</v>
      </c>
    </row>
    <row r="273" spans="1:97" ht="15" customHeight="1" x14ac:dyDescent="0.25">
      <c r="B273" s="474">
        <v>45</v>
      </c>
      <c r="C273" s="475" t="s">
        <v>650</v>
      </c>
      <c r="D273" s="475" t="s">
        <v>609</v>
      </c>
      <c r="E273" s="476" t="s">
        <v>609</v>
      </c>
      <c r="F273" s="467">
        <f t="shared" ref="F273:K273" si="218">SUM(F274+F275+F276+F277+F278+F279+F283+F284+F285+F286+F287+F288+F289+F292+F293)</f>
        <v>61</v>
      </c>
      <c r="G273" s="468">
        <f t="shared" si="218"/>
        <v>79</v>
      </c>
      <c r="H273" s="468">
        <f t="shared" si="218"/>
        <v>13</v>
      </c>
      <c r="I273" s="468">
        <f t="shared" si="218"/>
        <v>56</v>
      </c>
      <c r="J273" s="468">
        <f t="shared" si="218"/>
        <v>57</v>
      </c>
      <c r="K273" s="468">
        <f t="shared" si="218"/>
        <v>0</v>
      </c>
      <c r="L273" s="465">
        <v>55</v>
      </c>
      <c r="M273" s="465">
        <v>53</v>
      </c>
      <c r="N273" s="465">
        <v>53</v>
      </c>
      <c r="O273" s="477"/>
      <c r="P273" s="467">
        <f t="shared" ref="P273:U273" si="219">SUM(P274+P275+P276+P277+P278+P279+P283+P284+P285+P286+P287+P288+P289+P292+P293)</f>
        <v>63</v>
      </c>
      <c r="Q273" s="468">
        <f t="shared" si="219"/>
        <v>109</v>
      </c>
      <c r="R273" s="468">
        <f t="shared" si="219"/>
        <v>15</v>
      </c>
      <c r="S273" s="468">
        <f t="shared" si="219"/>
        <v>38</v>
      </c>
      <c r="T273" s="468">
        <f t="shared" si="219"/>
        <v>64</v>
      </c>
      <c r="U273" s="468">
        <f t="shared" si="219"/>
        <v>16</v>
      </c>
      <c r="V273" s="174">
        <v>51</v>
      </c>
      <c r="W273" s="221">
        <v>51</v>
      </c>
      <c r="X273" s="222">
        <v>51</v>
      </c>
      <c r="Y273" s="469"/>
      <c r="Z273" s="467">
        <f t="shared" ref="Z273:AE273" si="220">SUM(Z274+Z275+Z276+Z277+Z278+Z279+Z283+Z284+Z285+Z286+Z287+Z288+Z289+Z292+Z293)</f>
        <v>57</v>
      </c>
      <c r="AA273" s="468">
        <f t="shared" si="220"/>
        <v>86</v>
      </c>
      <c r="AB273" s="468">
        <f t="shared" si="220"/>
        <v>3</v>
      </c>
      <c r="AC273" s="468">
        <f t="shared" si="220"/>
        <v>57</v>
      </c>
      <c r="AD273" s="468">
        <f t="shared" si="220"/>
        <v>66</v>
      </c>
      <c r="AE273" s="468">
        <f t="shared" si="220"/>
        <v>15</v>
      </c>
      <c r="AF273" s="147">
        <v>51</v>
      </c>
      <c r="AG273" s="147">
        <v>51</v>
      </c>
      <c r="AH273" s="147">
        <v>51</v>
      </c>
      <c r="AI273" s="469"/>
      <c r="AJ273" s="467">
        <f t="shared" ref="AJ273:AO273" si="221">SUM(AJ274+AJ275+AJ276+AJ277+AJ278+AJ279+AJ283+AJ284+AJ285+AJ286+AJ287+AJ288+AJ289+AJ292+AJ293)</f>
        <v>117</v>
      </c>
      <c r="AK273" s="468">
        <f t="shared" si="221"/>
        <v>167</v>
      </c>
      <c r="AL273" s="468">
        <f t="shared" si="221"/>
        <v>66</v>
      </c>
      <c r="AM273" s="468">
        <f t="shared" si="221"/>
        <v>65</v>
      </c>
      <c r="AN273" s="468">
        <f t="shared" si="221"/>
        <v>76</v>
      </c>
      <c r="AO273" s="468">
        <f t="shared" si="221"/>
        <v>14</v>
      </c>
      <c r="AP273" s="147">
        <v>58</v>
      </c>
      <c r="AQ273" s="147">
        <v>58</v>
      </c>
      <c r="AR273" s="147">
        <v>58</v>
      </c>
      <c r="AS273" s="469"/>
      <c r="AT273" s="467">
        <f t="shared" ref="AT273:AY273" si="222">SUM(AT274+AT275+AT276+AT277+AT278+AT279+AT283+AT284+AT285+AT286+AT287+AT288+AT289+AT292+AT293)</f>
        <v>120</v>
      </c>
      <c r="AU273" s="468">
        <f t="shared" si="222"/>
        <v>165</v>
      </c>
      <c r="AV273" s="468">
        <f t="shared" si="222"/>
        <v>12</v>
      </c>
      <c r="AW273" s="468">
        <f t="shared" si="222"/>
        <v>68</v>
      </c>
      <c r="AX273" s="128">
        <v>60</v>
      </c>
      <c r="AY273" s="468">
        <f t="shared" si="222"/>
        <v>4</v>
      </c>
      <c r="AZ273" s="147">
        <v>49</v>
      </c>
      <c r="BA273" s="147">
        <v>49</v>
      </c>
      <c r="BB273" s="147">
        <v>49</v>
      </c>
      <c r="BC273" s="469"/>
      <c r="BD273" s="467">
        <f t="shared" ref="BD273:BI273" si="223">SUM(BD274+BD275+BD276+BD277+BD278+BD279+BD283+BD284+BD285+BD286+BD287+BD288+BD289+BD292+BD293)</f>
        <v>160</v>
      </c>
      <c r="BE273" s="468">
        <f t="shared" si="223"/>
        <v>201</v>
      </c>
      <c r="BF273" s="468">
        <f t="shared" si="223"/>
        <v>0</v>
      </c>
      <c r="BG273" s="468">
        <f t="shared" si="223"/>
        <v>180</v>
      </c>
      <c r="BH273" s="468">
        <f t="shared" si="223"/>
        <v>181</v>
      </c>
      <c r="BI273" s="468">
        <f t="shared" si="223"/>
        <v>0</v>
      </c>
      <c r="BJ273" s="147">
        <v>146</v>
      </c>
      <c r="BK273" s="147">
        <v>146</v>
      </c>
      <c r="BL273" s="147">
        <v>146</v>
      </c>
      <c r="BM273" s="469"/>
      <c r="BN273" s="467">
        <f t="shared" ref="BN273:BQ273" si="224">SUM(BN274+BN275+BN276+BN277+BN278+BN279+BN283+BN284+BN285+BN286+BN287+BN288+BN289+BN292+BN293)</f>
        <v>146</v>
      </c>
      <c r="BO273" s="468">
        <f t="shared" si="224"/>
        <v>229</v>
      </c>
      <c r="BP273" s="468">
        <f t="shared" si="224"/>
        <v>0</v>
      </c>
      <c r="BQ273" s="468">
        <f t="shared" si="224"/>
        <v>116</v>
      </c>
      <c r="BR273" s="147">
        <v>93</v>
      </c>
      <c r="BS273" s="147">
        <v>0</v>
      </c>
      <c r="BT273" s="147">
        <v>75</v>
      </c>
      <c r="BU273" s="147">
        <v>75</v>
      </c>
      <c r="BV273" s="147">
        <v>75</v>
      </c>
      <c r="BW273" s="470"/>
      <c r="BX273" s="467">
        <f t="shared" ref="BX273:CC273" si="225">SUM(BX274+BX275+BX276+BX277+BX278+BX279+BX283+BX284+BX285+BX286+BX287+BX288+BX289+BX292+BX293)</f>
        <v>80</v>
      </c>
      <c r="BY273" s="468">
        <f t="shared" si="225"/>
        <v>80</v>
      </c>
      <c r="BZ273" s="468">
        <f t="shared" si="225"/>
        <v>4</v>
      </c>
      <c r="CA273" s="468">
        <f t="shared" si="225"/>
        <v>54</v>
      </c>
      <c r="CB273" s="468">
        <f t="shared" si="225"/>
        <v>68</v>
      </c>
      <c r="CC273" s="468">
        <f t="shared" si="225"/>
        <v>20</v>
      </c>
      <c r="CD273" s="147">
        <v>55</v>
      </c>
      <c r="CE273" s="147">
        <v>55</v>
      </c>
      <c r="CF273" s="147">
        <v>55</v>
      </c>
      <c r="CG273" s="471"/>
      <c r="CH273" s="478">
        <f t="shared" si="207"/>
        <v>804</v>
      </c>
      <c r="CI273" s="479">
        <f t="shared" si="208"/>
        <v>1116</v>
      </c>
      <c r="CJ273" s="479">
        <f t="shared" si="209"/>
        <v>113</v>
      </c>
      <c r="CK273" s="479">
        <f t="shared" si="210"/>
        <v>634</v>
      </c>
      <c r="CL273" s="479">
        <f t="shared" si="211"/>
        <v>665</v>
      </c>
      <c r="CM273" s="479">
        <f t="shared" si="212"/>
        <v>69</v>
      </c>
      <c r="CN273" s="479">
        <f t="shared" si="213"/>
        <v>540</v>
      </c>
      <c r="CO273" s="479">
        <f t="shared" si="214"/>
        <v>538</v>
      </c>
      <c r="CP273" s="479">
        <f t="shared" si="215"/>
        <v>538</v>
      </c>
      <c r="CR273" s="253">
        <f t="shared" si="216"/>
        <v>-96</v>
      </c>
      <c r="CS273" s="254">
        <f t="shared" si="217"/>
        <v>-578</v>
      </c>
    </row>
    <row r="274" spans="1:97" ht="15" customHeight="1" x14ac:dyDescent="0.25">
      <c r="A274" s="9"/>
      <c r="B274" s="480">
        <v>45</v>
      </c>
      <c r="C274" s="481" t="s">
        <v>609</v>
      </c>
      <c r="D274" s="481" t="s">
        <v>239</v>
      </c>
      <c r="E274" s="482" t="s">
        <v>651</v>
      </c>
      <c r="F274" s="483">
        <v>15</v>
      </c>
      <c r="G274" s="484">
        <v>15</v>
      </c>
      <c r="H274" s="484">
        <v>7</v>
      </c>
      <c r="I274" s="484">
        <v>8</v>
      </c>
      <c r="J274" s="484">
        <v>12</v>
      </c>
      <c r="K274" s="484">
        <v>0</v>
      </c>
      <c r="L274" s="485">
        <v>10</v>
      </c>
      <c r="M274" s="485">
        <v>8</v>
      </c>
      <c r="N274" s="485">
        <v>8</v>
      </c>
      <c r="O274" s="486"/>
      <c r="P274" s="487">
        <v>27</v>
      </c>
      <c r="Q274" s="484">
        <v>35</v>
      </c>
      <c r="R274" s="484">
        <v>12</v>
      </c>
      <c r="S274" s="484">
        <v>12</v>
      </c>
      <c r="T274" s="484">
        <v>21</v>
      </c>
      <c r="U274" s="484">
        <v>10</v>
      </c>
      <c r="V274" s="233">
        <v>21</v>
      </c>
      <c r="W274" s="234">
        <v>21</v>
      </c>
      <c r="X274" s="235">
        <v>21</v>
      </c>
      <c r="Y274" s="489"/>
      <c r="Z274" s="487">
        <v>13</v>
      </c>
      <c r="AA274" s="484">
        <v>13</v>
      </c>
      <c r="AB274" s="484">
        <v>0</v>
      </c>
      <c r="AC274" s="484">
        <v>13</v>
      </c>
      <c r="AD274" s="484">
        <v>10</v>
      </c>
      <c r="AE274" s="484">
        <v>6</v>
      </c>
      <c r="AF274" s="146">
        <v>8</v>
      </c>
      <c r="AG274" s="146">
        <v>8</v>
      </c>
      <c r="AH274" s="146">
        <v>8</v>
      </c>
      <c r="AI274" s="489"/>
      <c r="AJ274" s="487">
        <v>28</v>
      </c>
      <c r="AK274" s="484">
        <v>42</v>
      </c>
      <c r="AL274" s="484">
        <v>29</v>
      </c>
      <c r="AM274" s="484">
        <v>20</v>
      </c>
      <c r="AN274" s="484">
        <v>28</v>
      </c>
      <c r="AO274" s="484">
        <v>4</v>
      </c>
      <c r="AP274" s="146">
        <v>24</v>
      </c>
      <c r="AQ274" s="146">
        <v>24</v>
      </c>
      <c r="AR274" s="146">
        <v>24</v>
      </c>
      <c r="AS274" s="489"/>
      <c r="AT274" s="487">
        <v>36</v>
      </c>
      <c r="AU274" s="484">
        <v>40</v>
      </c>
      <c r="AV274" s="484">
        <v>8</v>
      </c>
      <c r="AW274" s="484">
        <v>30</v>
      </c>
      <c r="AX274" s="127">
        <v>30</v>
      </c>
      <c r="AY274" s="484">
        <v>4</v>
      </c>
      <c r="AZ274" s="146">
        <v>23</v>
      </c>
      <c r="BA274" s="146">
        <v>23</v>
      </c>
      <c r="BB274" s="146">
        <v>23</v>
      </c>
      <c r="BC274" s="489"/>
      <c r="BD274" s="487">
        <v>10</v>
      </c>
      <c r="BE274" s="484">
        <v>10</v>
      </c>
      <c r="BF274" s="484">
        <v>0</v>
      </c>
      <c r="BG274" s="484">
        <v>10</v>
      </c>
      <c r="BH274" s="484">
        <v>18</v>
      </c>
      <c r="BI274" s="484">
        <v>0</v>
      </c>
      <c r="BJ274" s="146">
        <v>18</v>
      </c>
      <c r="BK274" s="146">
        <v>18</v>
      </c>
      <c r="BL274" s="146">
        <v>18</v>
      </c>
      <c r="BM274" s="489"/>
      <c r="BN274" s="487">
        <v>31</v>
      </c>
      <c r="BO274" s="484">
        <v>42</v>
      </c>
      <c r="BP274" s="484">
        <v>0</v>
      </c>
      <c r="BQ274" s="484">
        <v>36</v>
      </c>
      <c r="BR274" s="146">
        <v>21</v>
      </c>
      <c r="BS274" s="146">
        <v>0</v>
      </c>
      <c r="BT274" s="146">
        <v>20</v>
      </c>
      <c r="BU274" s="146">
        <v>20</v>
      </c>
      <c r="BV274" s="146">
        <v>20</v>
      </c>
      <c r="BW274" s="490"/>
      <c r="BX274" s="487">
        <v>40</v>
      </c>
      <c r="BY274" s="484">
        <v>25</v>
      </c>
      <c r="BZ274" s="484">
        <v>4</v>
      </c>
      <c r="CA274" s="484">
        <v>25</v>
      </c>
      <c r="CB274" s="484">
        <v>20</v>
      </c>
      <c r="CC274" s="484">
        <v>2</v>
      </c>
      <c r="CD274" s="146">
        <v>28</v>
      </c>
      <c r="CE274" s="146">
        <v>28</v>
      </c>
      <c r="CF274" s="146">
        <v>28</v>
      </c>
      <c r="CG274" s="491"/>
      <c r="CH274" s="492">
        <f t="shared" si="207"/>
        <v>200</v>
      </c>
      <c r="CI274" s="493">
        <f t="shared" si="208"/>
        <v>222</v>
      </c>
      <c r="CJ274" s="493">
        <f t="shared" si="209"/>
        <v>60</v>
      </c>
      <c r="CK274" s="493">
        <f t="shared" si="210"/>
        <v>154</v>
      </c>
      <c r="CL274" s="493">
        <f t="shared" si="211"/>
        <v>160</v>
      </c>
      <c r="CM274" s="493">
        <f t="shared" si="212"/>
        <v>26</v>
      </c>
      <c r="CN274" s="493">
        <f t="shared" si="213"/>
        <v>152</v>
      </c>
      <c r="CO274" s="493">
        <f t="shared" si="214"/>
        <v>150</v>
      </c>
      <c r="CP274" s="493">
        <f t="shared" si="215"/>
        <v>150</v>
      </c>
      <c r="CQ274"/>
      <c r="CR274" s="255">
        <f t="shared" si="216"/>
        <v>-4</v>
      </c>
      <c r="CS274" s="256">
        <f t="shared" si="217"/>
        <v>-72</v>
      </c>
    </row>
    <row r="275" spans="1:97" ht="15" customHeight="1" x14ac:dyDescent="0.25">
      <c r="A275" s="9"/>
      <c r="B275" s="480">
        <v>45</v>
      </c>
      <c r="C275" s="481" t="s">
        <v>609</v>
      </c>
      <c r="D275" s="481" t="s">
        <v>240</v>
      </c>
      <c r="E275" s="482" t="s">
        <v>652</v>
      </c>
      <c r="F275" s="483">
        <v>0</v>
      </c>
      <c r="G275" s="484">
        <v>0</v>
      </c>
      <c r="H275" s="484">
        <v>0</v>
      </c>
      <c r="I275" s="484">
        <v>0</v>
      </c>
      <c r="J275" s="484">
        <v>0</v>
      </c>
      <c r="K275" s="484">
        <v>0</v>
      </c>
      <c r="L275" s="485" t="s">
        <v>929</v>
      </c>
      <c r="M275" s="485" t="s">
        <v>929</v>
      </c>
      <c r="N275" s="485" t="s">
        <v>929</v>
      </c>
      <c r="O275" s="486"/>
      <c r="P275" s="487">
        <v>0</v>
      </c>
      <c r="Q275" s="484">
        <v>0</v>
      </c>
      <c r="R275" s="484">
        <v>0</v>
      </c>
      <c r="S275" s="488"/>
      <c r="T275" s="488"/>
      <c r="U275" s="488"/>
      <c r="V275" s="233"/>
      <c r="W275" s="234"/>
      <c r="X275" s="235"/>
      <c r="Y275" s="489"/>
      <c r="Z275" s="487">
        <v>0</v>
      </c>
      <c r="AA275" s="484">
        <v>0</v>
      </c>
      <c r="AB275" s="484">
        <v>0</v>
      </c>
      <c r="AC275" s="484">
        <v>0</v>
      </c>
      <c r="AD275" s="484">
        <v>0</v>
      </c>
      <c r="AE275" s="484">
        <v>0</v>
      </c>
      <c r="AF275" s="146">
        <v>0</v>
      </c>
      <c r="AG275" s="146">
        <v>0</v>
      </c>
      <c r="AH275" s="146">
        <v>0</v>
      </c>
      <c r="AI275" s="489"/>
      <c r="AJ275" s="487">
        <v>0</v>
      </c>
      <c r="AK275" s="484">
        <v>0</v>
      </c>
      <c r="AL275" s="484">
        <v>0</v>
      </c>
      <c r="AM275" s="484">
        <v>0</v>
      </c>
      <c r="AN275" s="484">
        <v>0</v>
      </c>
      <c r="AO275" s="484">
        <v>0</v>
      </c>
      <c r="AP275" s="146">
        <v>0</v>
      </c>
      <c r="AQ275" s="146">
        <v>0</v>
      </c>
      <c r="AR275" s="146">
        <v>0</v>
      </c>
      <c r="AS275" s="489"/>
      <c r="AT275" s="487">
        <v>0</v>
      </c>
      <c r="AU275" s="484">
        <v>0</v>
      </c>
      <c r="AV275" s="484">
        <v>0</v>
      </c>
      <c r="AW275" s="484">
        <v>0</v>
      </c>
      <c r="AX275" s="127"/>
      <c r="AY275" s="488"/>
      <c r="AZ275" s="146"/>
      <c r="BA275" s="146"/>
      <c r="BB275" s="146"/>
      <c r="BC275" s="489"/>
      <c r="BD275" s="487">
        <v>0</v>
      </c>
      <c r="BE275" s="484">
        <v>0</v>
      </c>
      <c r="BF275" s="484">
        <v>0</v>
      </c>
      <c r="BG275" s="484">
        <v>0</v>
      </c>
      <c r="BH275" s="484">
        <v>0</v>
      </c>
      <c r="BI275" s="484">
        <v>0</v>
      </c>
      <c r="BJ275" s="146">
        <v>0</v>
      </c>
      <c r="BK275" s="146">
        <v>0</v>
      </c>
      <c r="BL275" s="146">
        <v>0</v>
      </c>
      <c r="BM275" s="489"/>
      <c r="BN275" s="487">
        <v>0</v>
      </c>
      <c r="BO275" s="484">
        <v>0</v>
      </c>
      <c r="BP275" s="484">
        <v>0</v>
      </c>
      <c r="BQ275" s="484">
        <v>0</v>
      </c>
      <c r="BR275" s="146">
        <v>0</v>
      </c>
      <c r="BS275" s="146">
        <v>0</v>
      </c>
      <c r="BT275" s="146">
        <v>0</v>
      </c>
      <c r="BU275" s="146">
        <v>0</v>
      </c>
      <c r="BV275" s="146">
        <v>0</v>
      </c>
      <c r="BW275" s="490"/>
      <c r="BX275" s="487">
        <v>0</v>
      </c>
      <c r="BY275" s="484">
        <v>0</v>
      </c>
      <c r="BZ275" s="484">
        <v>0</v>
      </c>
      <c r="CA275" s="484">
        <v>0</v>
      </c>
      <c r="CB275" s="484">
        <v>0</v>
      </c>
      <c r="CC275" s="484">
        <v>0</v>
      </c>
      <c r="CD275" s="146">
        <v>0</v>
      </c>
      <c r="CE275" s="146">
        <v>0</v>
      </c>
      <c r="CF275" s="146">
        <v>0</v>
      </c>
      <c r="CG275" s="491"/>
      <c r="CH275" s="492">
        <f t="shared" si="207"/>
        <v>0</v>
      </c>
      <c r="CI275" s="493">
        <f t="shared" si="208"/>
        <v>0</v>
      </c>
      <c r="CJ275" s="493">
        <f t="shared" si="209"/>
        <v>0</v>
      </c>
      <c r="CK275" s="493">
        <f t="shared" si="210"/>
        <v>0</v>
      </c>
      <c r="CL275" s="493">
        <f t="shared" si="211"/>
        <v>0</v>
      </c>
      <c r="CM275" s="493">
        <f t="shared" si="212"/>
        <v>0</v>
      </c>
      <c r="CN275" s="493">
        <f t="shared" si="213"/>
        <v>0</v>
      </c>
      <c r="CO275" s="493">
        <f t="shared" si="214"/>
        <v>0</v>
      </c>
      <c r="CP275" s="493">
        <f t="shared" si="215"/>
        <v>0</v>
      </c>
      <c r="CQ275"/>
      <c r="CR275" s="255">
        <f t="shared" si="216"/>
        <v>0</v>
      </c>
      <c r="CS275" s="256">
        <f t="shared" si="217"/>
        <v>0</v>
      </c>
    </row>
    <row r="276" spans="1:97" ht="15" customHeight="1" x14ac:dyDescent="0.25">
      <c r="A276" s="9"/>
      <c r="B276" s="480">
        <v>45</v>
      </c>
      <c r="C276" s="481" t="s">
        <v>609</v>
      </c>
      <c r="D276" s="481" t="s">
        <v>241</v>
      </c>
      <c r="E276" s="482" t="s">
        <v>653</v>
      </c>
      <c r="F276" s="483">
        <v>0</v>
      </c>
      <c r="G276" s="484">
        <v>0</v>
      </c>
      <c r="H276" s="484">
        <v>0</v>
      </c>
      <c r="I276" s="484">
        <v>0</v>
      </c>
      <c r="J276" s="484">
        <v>0</v>
      </c>
      <c r="K276" s="484">
        <v>0</v>
      </c>
      <c r="L276" s="485" t="s">
        <v>929</v>
      </c>
      <c r="M276" s="485" t="s">
        <v>929</v>
      </c>
      <c r="N276" s="485" t="s">
        <v>929</v>
      </c>
      <c r="O276" s="486"/>
      <c r="P276" s="487">
        <v>0</v>
      </c>
      <c r="Q276" s="484">
        <v>10</v>
      </c>
      <c r="R276" s="484">
        <v>0</v>
      </c>
      <c r="S276" s="488"/>
      <c r="T276" s="488"/>
      <c r="U276" s="488"/>
      <c r="V276" s="239"/>
      <c r="W276" s="243"/>
      <c r="X276" s="244"/>
      <c r="Y276" s="489"/>
      <c r="Z276" s="487">
        <v>0</v>
      </c>
      <c r="AA276" s="484">
        <v>20</v>
      </c>
      <c r="AB276" s="484">
        <v>0</v>
      </c>
      <c r="AC276" s="484">
        <v>12</v>
      </c>
      <c r="AD276" s="484">
        <v>15</v>
      </c>
      <c r="AE276" s="484">
        <v>0</v>
      </c>
      <c r="AF276" s="146">
        <v>12</v>
      </c>
      <c r="AG276" s="146">
        <v>12</v>
      </c>
      <c r="AH276" s="146">
        <v>12</v>
      </c>
      <c r="AI276" s="489"/>
      <c r="AJ276" s="487">
        <v>0</v>
      </c>
      <c r="AK276" s="484">
        <v>10</v>
      </c>
      <c r="AL276" s="484">
        <v>2</v>
      </c>
      <c r="AM276" s="484">
        <v>0</v>
      </c>
      <c r="AN276" s="484">
        <v>0</v>
      </c>
      <c r="AO276" s="484">
        <v>0</v>
      </c>
      <c r="AP276" s="146">
        <v>0</v>
      </c>
      <c r="AQ276" s="146">
        <v>0</v>
      </c>
      <c r="AR276" s="146">
        <v>0</v>
      </c>
      <c r="AS276" s="489"/>
      <c r="AT276" s="487">
        <v>0</v>
      </c>
      <c r="AU276" s="484">
        <v>15</v>
      </c>
      <c r="AV276" s="484">
        <v>0</v>
      </c>
      <c r="AW276" s="484">
        <v>0</v>
      </c>
      <c r="AX276" s="127"/>
      <c r="AY276" s="488"/>
      <c r="AZ276" s="146"/>
      <c r="BA276" s="146"/>
      <c r="BB276" s="146"/>
      <c r="BC276" s="489"/>
      <c r="BD276" s="487">
        <v>0</v>
      </c>
      <c r="BE276" s="484">
        <v>20</v>
      </c>
      <c r="BF276" s="484">
        <v>0</v>
      </c>
      <c r="BG276" s="484">
        <v>20</v>
      </c>
      <c r="BH276" s="484">
        <v>15</v>
      </c>
      <c r="BI276" s="484">
        <v>0</v>
      </c>
      <c r="BJ276" s="146">
        <v>18</v>
      </c>
      <c r="BK276" s="146">
        <v>18</v>
      </c>
      <c r="BL276" s="146">
        <v>18</v>
      </c>
      <c r="BM276" s="489"/>
      <c r="BN276" s="487">
        <v>0</v>
      </c>
      <c r="BO276" s="484">
        <v>0</v>
      </c>
      <c r="BP276" s="484">
        <v>0</v>
      </c>
      <c r="BQ276" s="484">
        <v>0</v>
      </c>
      <c r="BR276" s="146">
        <v>0</v>
      </c>
      <c r="BS276" s="146">
        <v>0</v>
      </c>
      <c r="BT276" s="146">
        <v>0</v>
      </c>
      <c r="BU276" s="146"/>
      <c r="BV276" s="146"/>
      <c r="BW276" s="490"/>
      <c r="BX276" s="487">
        <v>0</v>
      </c>
      <c r="BY276" s="484">
        <v>20</v>
      </c>
      <c r="BZ276" s="484">
        <v>0</v>
      </c>
      <c r="CA276" s="484">
        <v>20</v>
      </c>
      <c r="CB276" s="484">
        <v>36</v>
      </c>
      <c r="CC276" s="484">
        <v>18</v>
      </c>
      <c r="CD276" s="146">
        <v>18</v>
      </c>
      <c r="CE276" s="146">
        <v>18</v>
      </c>
      <c r="CF276" s="146">
        <v>18</v>
      </c>
      <c r="CG276" s="491"/>
      <c r="CH276" s="492">
        <f t="shared" si="207"/>
        <v>0</v>
      </c>
      <c r="CI276" s="493">
        <f t="shared" si="208"/>
        <v>95</v>
      </c>
      <c r="CJ276" s="493">
        <f t="shared" si="209"/>
        <v>2</v>
      </c>
      <c r="CK276" s="493">
        <f t="shared" si="210"/>
        <v>52</v>
      </c>
      <c r="CL276" s="493">
        <f t="shared" si="211"/>
        <v>66</v>
      </c>
      <c r="CM276" s="493">
        <f t="shared" si="212"/>
        <v>18</v>
      </c>
      <c r="CN276" s="493">
        <f t="shared" si="213"/>
        <v>48</v>
      </c>
      <c r="CO276" s="493">
        <f t="shared" si="214"/>
        <v>48</v>
      </c>
      <c r="CP276" s="493">
        <f t="shared" si="215"/>
        <v>48</v>
      </c>
      <c r="CQ276"/>
      <c r="CR276" s="255">
        <f t="shared" si="216"/>
        <v>-4</v>
      </c>
      <c r="CS276" s="256">
        <f t="shared" si="217"/>
        <v>-47</v>
      </c>
    </row>
    <row r="277" spans="1:97" ht="15" customHeight="1" x14ac:dyDescent="0.25">
      <c r="A277" s="9"/>
      <c r="B277" s="480">
        <v>45</v>
      </c>
      <c r="C277" s="481" t="s">
        <v>609</v>
      </c>
      <c r="D277" s="481" t="s">
        <v>242</v>
      </c>
      <c r="E277" s="482" t="s">
        <v>654</v>
      </c>
      <c r="F277" s="483">
        <v>2</v>
      </c>
      <c r="G277" s="484">
        <v>3</v>
      </c>
      <c r="H277" s="484">
        <v>0</v>
      </c>
      <c r="I277" s="484">
        <v>0</v>
      </c>
      <c r="J277" s="484">
        <v>0</v>
      </c>
      <c r="K277" s="484">
        <v>0</v>
      </c>
      <c r="L277" s="485" t="s">
        <v>929</v>
      </c>
      <c r="M277" s="485" t="s">
        <v>929</v>
      </c>
      <c r="N277" s="485" t="s">
        <v>929</v>
      </c>
      <c r="O277" s="486"/>
      <c r="P277" s="487">
        <v>2</v>
      </c>
      <c r="Q277" s="484">
        <v>10</v>
      </c>
      <c r="R277" s="484">
        <v>0</v>
      </c>
      <c r="S277" s="484">
        <v>0</v>
      </c>
      <c r="T277" s="484">
        <v>7</v>
      </c>
      <c r="U277" s="484">
        <v>2</v>
      </c>
      <c r="V277" s="233">
        <v>0</v>
      </c>
      <c r="W277" s="234">
        <v>0</v>
      </c>
      <c r="X277" s="235">
        <v>0</v>
      </c>
      <c r="Y277" s="489"/>
      <c r="Z277" s="487">
        <v>4</v>
      </c>
      <c r="AA277" s="484">
        <v>8</v>
      </c>
      <c r="AB277" s="484">
        <v>0</v>
      </c>
      <c r="AC277" s="484">
        <v>8</v>
      </c>
      <c r="AD277" s="484">
        <v>12</v>
      </c>
      <c r="AE277" s="484">
        <v>2</v>
      </c>
      <c r="AF277" s="146">
        <v>8</v>
      </c>
      <c r="AG277" s="146">
        <v>8</v>
      </c>
      <c r="AH277" s="146">
        <v>8</v>
      </c>
      <c r="AI277" s="489"/>
      <c r="AJ277" s="487">
        <v>0</v>
      </c>
      <c r="AK277" s="484">
        <v>0</v>
      </c>
      <c r="AL277" s="484">
        <v>0</v>
      </c>
      <c r="AM277" s="484">
        <v>8</v>
      </c>
      <c r="AN277" s="484">
        <v>8</v>
      </c>
      <c r="AO277" s="484">
        <v>0</v>
      </c>
      <c r="AP277" s="146">
        <v>5</v>
      </c>
      <c r="AQ277" s="146">
        <v>5</v>
      </c>
      <c r="AR277" s="146">
        <v>5</v>
      </c>
      <c r="AS277" s="489"/>
      <c r="AT277" s="487">
        <v>2</v>
      </c>
      <c r="AU277" s="484">
        <v>0</v>
      </c>
      <c r="AV277" s="484">
        <v>0</v>
      </c>
      <c r="AW277" s="484">
        <v>0</v>
      </c>
      <c r="AX277" s="127"/>
      <c r="AY277" s="488"/>
      <c r="AZ277" s="146"/>
      <c r="BA277" s="146"/>
      <c r="BB277" s="146"/>
      <c r="BC277" s="489"/>
      <c r="BD277" s="487">
        <v>21</v>
      </c>
      <c r="BE277" s="484">
        <v>21</v>
      </c>
      <c r="BF277" s="484">
        <v>0</v>
      </c>
      <c r="BG277" s="484">
        <v>21</v>
      </c>
      <c r="BH277" s="484">
        <v>30</v>
      </c>
      <c r="BI277" s="484">
        <v>0</v>
      </c>
      <c r="BJ277" s="146">
        <v>24</v>
      </c>
      <c r="BK277" s="146">
        <v>24</v>
      </c>
      <c r="BL277" s="146">
        <v>24</v>
      </c>
      <c r="BM277" s="489"/>
      <c r="BN277" s="487">
        <v>8</v>
      </c>
      <c r="BO277" s="484">
        <v>15</v>
      </c>
      <c r="BP277" s="484">
        <v>0</v>
      </c>
      <c r="BQ277" s="484">
        <v>16</v>
      </c>
      <c r="BR277" s="146">
        <v>22</v>
      </c>
      <c r="BS277" s="146">
        <v>0</v>
      </c>
      <c r="BT277" s="146">
        <v>9</v>
      </c>
      <c r="BU277" s="146">
        <v>9</v>
      </c>
      <c r="BV277" s="146">
        <v>9</v>
      </c>
      <c r="BW277" s="490"/>
      <c r="BX277" s="487">
        <v>2</v>
      </c>
      <c r="BY277" s="484">
        <v>7</v>
      </c>
      <c r="BZ277" s="484">
        <v>0</v>
      </c>
      <c r="CA277" s="484">
        <v>0</v>
      </c>
      <c r="CB277" s="484">
        <v>0</v>
      </c>
      <c r="CC277" s="484">
        <v>0</v>
      </c>
      <c r="CD277" s="146">
        <v>0</v>
      </c>
      <c r="CE277" s="146">
        <v>0</v>
      </c>
      <c r="CF277" s="146">
        <v>0</v>
      </c>
      <c r="CG277" s="491"/>
      <c r="CH277" s="492">
        <f t="shared" si="207"/>
        <v>41</v>
      </c>
      <c r="CI277" s="493">
        <f t="shared" si="208"/>
        <v>64</v>
      </c>
      <c r="CJ277" s="493">
        <f t="shared" si="209"/>
        <v>0</v>
      </c>
      <c r="CK277" s="493">
        <f t="shared" si="210"/>
        <v>53</v>
      </c>
      <c r="CL277" s="493">
        <f t="shared" si="211"/>
        <v>79</v>
      </c>
      <c r="CM277" s="493">
        <f t="shared" si="212"/>
        <v>4</v>
      </c>
      <c r="CN277" s="493">
        <f t="shared" si="213"/>
        <v>46</v>
      </c>
      <c r="CO277" s="493">
        <f t="shared" si="214"/>
        <v>46</v>
      </c>
      <c r="CP277" s="493">
        <f t="shared" si="215"/>
        <v>46</v>
      </c>
      <c r="CQ277"/>
      <c r="CR277" s="255">
        <f t="shared" si="216"/>
        <v>-7</v>
      </c>
      <c r="CS277" s="256">
        <f t="shared" si="217"/>
        <v>-18</v>
      </c>
    </row>
    <row r="278" spans="1:97" ht="15" customHeight="1" x14ac:dyDescent="0.25">
      <c r="A278" s="9"/>
      <c r="B278" s="480">
        <v>45</v>
      </c>
      <c r="C278" s="481" t="s">
        <v>609</v>
      </c>
      <c r="D278" s="481" t="s">
        <v>243</v>
      </c>
      <c r="E278" s="482" t="s">
        <v>655</v>
      </c>
      <c r="F278" s="483">
        <v>3</v>
      </c>
      <c r="G278" s="484">
        <v>3</v>
      </c>
      <c r="H278" s="484">
        <v>0</v>
      </c>
      <c r="I278" s="484">
        <v>0</v>
      </c>
      <c r="J278" s="484">
        <v>0</v>
      </c>
      <c r="K278" s="484">
        <v>0</v>
      </c>
      <c r="L278" s="485" t="s">
        <v>929</v>
      </c>
      <c r="M278" s="485" t="s">
        <v>929</v>
      </c>
      <c r="N278" s="485" t="s">
        <v>929</v>
      </c>
      <c r="O278" s="486"/>
      <c r="P278" s="487">
        <v>0</v>
      </c>
      <c r="Q278" s="484">
        <v>0</v>
      </c>
      <c r="R278" s="484">
        <v>0</v>
      </c>
      <c r="S278" s="488"/>
      <c r="T278" s="488"/>
      <c r="U278" s="488"/>
      <c r="V278" s="239"/>
      <c r="W278" s="243"/>
      <c r="X278" s="244"/>
      <c r="Y278" s="489"/>
      <c r="Z278" s="487">
        <v>2</v>
      </c>
      <c r="AA278" s="484">
        <v>2</v>
      </c>
      <c r="AB278" s="484">
        <v>0</v>
      </c>
      <c r="AC278" s="484">
        <v>0</v>
      </c>
      <c r="AD278" s="488"/>
      <c r="AE278" s="488"/>
      <c r="AF278" s="146"/>
      <c r="AG278" s="146"/>
      <c r="AH278" s="146"/>
      <c r="AI278" s="489"/>
      <c r="AJ278" s="487">
        <v>9</v>
      </c>
      <c r="AK278" s="484">
        <v>0</v>
      </c>
      <c r="AL278" s="484">
        <v>0</v>
      </c>
      <c r="AM278" s="484">
        <v>0</v>
      </c>
      <c r="AN278" s="484">
        <v>0</v>
      </c>
      <c r="AO278" s="484">
        <v>0</v>
      </c>
      <c r="AP278" s="146">
        <v>0</v>
      </c>
      <c r="AQ278" s="146">
        <v>0</v>
      </c>
      <c r="AR278" s="146">
        <v>0</v>
      </c>
      <c r="AS278" s="489"/>
      <c r="AT278" s="487">
        <v>16</v>
      </c>
      <c r="AU278" s="484">
        <v>15</v>
      </c>
      <c r="AV278" s="484">
        <v>4</v>
      </c>
      <c r="AW278" s="484">
        <v>18</v>
      </c>
      <c r="AX278" s="127">
        <v>20</v>
      </c>
      <c r="AY278" s="484">
        <v>0</v>
      </c>
      <c r="AZ278" s="146">
        <v>17</v>
      </c>
      <c r="BA278" s="146">
        <v>17</v>
      </c>
      <c r="BB278" s="146">
        <v>17</v>
      </c>
      <c r="BC278" s="489"/>
      <c r="BD278" s="487">
        <v>21</v>
      </c>
      <c r="BE278" s="484">
        <v>21</v>
      </c>
      <c r="BF278" s="484">
        <v>0</v>
      </c>
      <c r="BG278" s="484">
        <v>21</v>
      </c>
      <c r="BH278" s="484">
        <v>24</v>
      </c>
      <c r="BI278" s="484">
        <v>0</v>
      </c>
      <c r="BJ278" s="146">
        <v>17</v>
      </c>
      <c r="BK278" s="146">
        <v>17</v>
      </c>
      <c r="BL278" s="146">
        <v>17</v>
      </c>
      <c r="BM278" s="489"/>
      <c r="BN278" s="487">
        <v>24</v>
      </c>
      <c r="BO278" s="484">
        <v>24</v>
      </c>
      <c r="BP278" s="484">
        <v>0</v>
      </c>
      <c r="BQ278" s="484">
        <v>24</v>
      </c>
      <c r="BR278" s="146">
        <v>20</v>
      </c>
      <c r="BS278" s="146">
        <v>0</v>
      </c>
      <c r="BT278" s="146">
        <v>20</v>
      </c>
      <c r="BU278" s="146">
        <v>20</v>
      </c>
      <c r="BV278" s="146">
        <v>20</v>
      </c>
      <c r="BW278" s="490"/>
      <c r="BX278" s="487">
        <v>5</v>
      </c>
      <c r="BY278" s="484">
        <v>0</v>
      </c>
      <c r="BZ278" s="484">
        <v>0</v>
      </c>
      <c r="CA278" s="484">
        <v>0</v>
      </c>
      <c r="CB278" s="484">
        <v>0</v>
      </c>
      <c r="CC278" s="484">
        <v>0</v>
      </c>
      <c r="CD278" s="146">
        <v>0</v>
      </c>
      <c r="CE278" s="146">
        <v>0</v>
      </c>
      <c r="CF278" s="146">
        <v>0</v>
      </c>
      <c r="CG278" s="491"/>
      <c r="CH278" s="492">
        <f t="shared" si="207"/>
        <v>80</v>
      </c>
      <c r="CI278" s="493">
        <f t="shared" si="208"/>
        <v>65</v>
      </c>
      <c r="CJ278" s="493">
        <f t="shared" si="209"/>
        <v>4</v>
      </c>
      <c r="CK278" s="493">
        <f t="shared" si="210"/>
        <v>63</v>
      </c>
      <c r="CL278" s="493">
        <f t="shared" si="211"/>
        <v>64</v>
      </c>
      <c r="CM278" s="493">
        <f t="shared" si="212"/>
        <v>0</v>
      </c>
      <c r="CN278" s="493">
        <f t="shared" si="213"/>
        <v>54</v>
      </c>
      <c r="CO278" s="493">
        <f t="shared" si="214"/>
        <v>54</v>
      </c>
      <c r="CP278" s="493">
        <f t="shared" si="215"/>
        <v>54</v>
      </c>
      <c r="CQ278"/>
      <c r="CR278" s="255">
        <f t="shared" si="216"/>
        <v>-9</v>
      </c>
      <c r="CS278" s="256">
        <f t="shared" si="217"/>
        <v>-11</v>
      </c>
    </row>
    <row r="279" spans="1:97" ht="15" customHeight="1" x14ac:dyDescent="0.25">
      <c r="A279" s="9"/>
      <c r="B279" s="480">
        <v>45</v>
      </c>
      <c r="C279" s="481" t="s">
        <v>609</v>
      </c>
      <c r="D279" s="481" t="s">
        <v>244</v>
      </c>
      <c r="E279" s="482" t="s">
        <v>656</v>
      </c>
      <c r="F279" s="483">
        <v>24</v>
      </c>
      <c r="G279" s="484">
        <v>31</v>
      </c>
      <c r="H279" s="484">
        <v>0</v>
      </c>
      <c r="I279" s="484">
        <v>0</v>
      </c>
      <c r="J279" s="484">
        <v>0</v>
      </c>
      <c r="K279" s="484">
        <v>0</v>
      </c>
      <c r="L279" s="485">
        <v>0</v>
      </c>
      <c r="M279" s="485">
        <v>0</v>
      </c>
      <c r="N279" s="485">
        <v>0</v>
      </c>
      <c r="O279" s="486"/>
      <c r="P279" s="487">
        <v>24</v>
      </c>
      <c r="Q279" s="484">
        <v>24</v>
      </c>
      <c r="R279" s="484">
        <v>1</v>
      </c>
      <c r="S279" s="484">
        <v>0</v>
      </c>
      <c r="T279" s="484">
        <v>0</v>
      </c>
      <c r="U279" s="484">
        <v>0</v>
      </c>
      <c r="V279" s="239">
        <v>0</v>
      </c>
      <c r="W279" s="243">
        <v>0</v>
      </c>
      <c r="X279" s="244">
        <v>0</v>
      </c>
      <c r="Y279" s="489"/>
      <c r="Z279" s="487">
        <v>19</v>
      </c>
      <c r="AA279" s="484">
        <v>19</v>
      </c>
      <c r="AB279" s="484">
        <v>3</v>
      </c>
      <c r="AC279" s="484">
        <v>12</v>
      </c>
      <c r="AD279" s="484">
        <v>15</v>
      </c>
      <c r="AE279" s="484">
        <v>5</v>
      </c>
      <c r="AF279" s="146">
        <v>15</v>
      </c>
      <c r="AG279" s="146">
        <v>15</v>
      </c>
      <c r="AH279" s="146">
        <v>15</v>
      </c>
      <c r="AI279" s="489"/>
      <c r="AJ279" s="487">
        <v>45</v>
      </c>
      <c r="AK279" s="484">
        <v>100</v>
      </c>
      <c r="AL279" s="484">
        <v>29</v>
      </c>
      <c r="AM279" s="484">
        <v>18</v>
      </c>
      <c r="AN279" s="484">
        <v>20</v>
      </c>
      <c r="AO279" s="484">
        <v>10</v>
      </c>
      <c r="AP279" s="146">
        <v>16</v>
      </c>
      <c r="AQ279" s="146">
        <v>16</v>
      </c>
      <c r="AR279" s="146">
        <v>16</v>
      </c>
      <c r="AS279" s="489"/>
      <c r="AT279" s="487">
        <v>26</v>
      </c>
      <c r="AU279" s="484">
        <v>25</v>
      </c>
      <c r="AV279" s="484">
        <v>0</v>
      </c>
      <c r="AW279" s="484">
        <v>0</v>
      </c>
      <c r="AX279" s="127">
        <v>0</v>
      </c>
      <c r="AY279" s="484">
        <v>0</v>
      </c>
      <c r="AZ279" s="146">
        <v>0</v>
      </c>
      <c r="BA279" s="146">
        <v>0</v>
      </c>
      <c r="BB279" s="146">
        <v>0</v>
      </c>
      <c r="BC279" s="489"/>
      <c r="BD279" s="487">
        <v>41</v>
      </c>
      <c r="BE279" s="484">
        <v>51</v>
      </c>
      <c r="BF279" s="484">
        <v>0</v>
      </c>
      <c r="BG279" s="484">
        <v>51</v>
      </c>
      <c r="BH279" s="484">
        <v>42</v>
      </c>
      <c r="BI279" s="484">
        <v>0</v>
      </c>
      <c r="BJ279" s="146">
        <v>28</v>
      </c>
      <c r="BK279" s="146">
        <v>28</v>
      </c>
      <c r="BL279" s="146">
        <v>28</v>
      </c>
      <c r="BM279" s="489"/>
      <c r="BN279" s="487">
        <v>42</v>
      </c>
      <c r="BO279" s="484">
        <v>84</v>
      </c>
      <c r="BP279" s="484">
        <v>0</v>
      </c>
      <c r="BQ279" s="484">
        <v>8</v>
      </c>
      <c r="BR279" s="146">
        <v>10</v>
      </c>
      <c r="BS279" s="146">
        <v>0</v>
      </c>
      <c r="BT279" s="146">
        <v>8</v>
      </c>
      <c r="BU279" s="146">
        <v>8</v>
      </c>
      <c r="BV279" s="146">
        <v>8</v>
      </c>
      <c r="BW279" s="490"/>
      <c r="BX279" s="487">
        <v>17</v>
      </c>
      <c r="BY279" s="484">
        <v>16</v>
      </c>
      <c r="BZ279" s="484">
        <v>0</v>
      </c>
      <c r="CA279" s="484">
        <v>0</v>
      </c>
      <c r="CB279" s="484">
        <v>0</v>
      </c>
      <c r="CC279" s="484">
        <v>0</v>
      </c>
      <c r="CD279" s="146">
        <v>0</v>
      </c>
      <c r="CE279" s="146">
        <v>0</v>
      </c>
      <c r="CF279" s="146">
        <v>0</v>
      </c>
      <c r="CG279" s="491"/>
      <c r="CH279" s="492">
        <f t="shared" si="207"/>
        <v>238</v>
      </c>
      <c r="CI279" s="493">
        <f t="shared" si="208"/>
        <v>350</v>
      </c>
      <c r="CJ279" s="493">
        <f t="shared" si="209"/>
        <v>33</v>
      </c>
      <c r="CK279" s="493">
        <f t="shared" si="210"/>
        <v>89</v>
      </c>
      <c r="CL279" s="493">
        <f t="shared" si="211"/>
        <v>87</v>
      </c>
      <c r="CM279" s="493">
        <f t="shared" si="212"/>
        <v>15</v>
      </c>
      <c r="CN279" s="493">
        <f t="shared" si="213"/>
        <v>67</v>
      </c>
      <c r="CO279" s="493">
        <f t="shared" si="214"/>
        <v>67</v>
      </c>
      <c r="CP279" s="493">
        <f t="shared" si="215"/>
        <v>67</v>
      </c>
      <c r="CQ279"/>
      <c r="CR279" s="255">
        <f t="shared" si="216"/>
        <v>-22</v>
      </c>
      <c r="CS279" s="256">
        <f t="shared" si="217"/>
        <v>-283</v>
      </c>
    </row>
    <row r="280" spans="1:97" ht="15" customHeight="1" x14ac:dyDescent="0.25">
      <c r="A280" s="9"/>
      <c r="B280" s="495">
        <v>45</v>
      </c>
      <c r="C280" s="496" t="s">
        <v>609</v>
      </c>
      <c r="D280" s="496" t="s">
        <v>245</v>
      </c>
      <c r="E280" s="497" t="s">
        <v>657</v>
      </c>
      <c r="F280" s="498">
        <v>12</v>
      </c>
      <c r="G280" s="499">
        <v>23</v>
      </c>
      <c r="H280" s="499">
        <v>0</v>
      </c>
      <c r="I280" s="499">
        <v>0</v>
      </c>
      <c r="J280" s="499">
        <v>0</v>
      </c>
      <c r="K280" s="499">
        <v>0</v>
      </c>
      <c r="L280" s="500" t="s">
        <v>929</v>
      </c>
      <c r="M280" s="500" t="s">
        <v>929</v>
      </c>
      <c r="N280" s="500" t="s">
        <v>929</v>
      </c>
      <c r="O280" s="501"/>
      <c r="P280" s="502">
        <v>12</v>
      </c>
      <c r="Q280" s="499">
        <v>29</v>
      </c>
      <c r="R280" s="499">
        <v>0</v>
      </c>
      <c r="S280" s="503"/>
      <c r="T280" s="503"/>
      <c r="U280" s="503"/>
      <c r="V280" s="228"/>
      <c r="W280" s="228"/>
      <c r="X280" s="229"/>
      <c r="Y280" s="504"/>
      <c r="Z280" s="502">
        <v>9</v>
      </c>
      <c r="AA280" s="499">
        <v>14</v>
      </c>
      <c r="AB280" s="499">
        <v>3</v>
      </c>
      <c r="AC280" s="499">
        <v>12</v>
      </c>
      <c r="AD280" s="499">
        <v>15</v>
      </c>
      <c r="AE280" s="499">
        <v>5</v>
      </c>
      <c r="AF280" s="175">
        <v>15</v>
      </c>
      <c r="AG280" s="175">
        <v>15</v>
      </c>
      <c r="AH280" s="175">
        <v>15</v>
      </c>
      <c r="AI280" s="504"/>
      <c r="AJ280" s="502">
        <v>31</v>
      </c>
      <c r="AK280" s="499">
        <v>66</v>
      </c>
      <c r="AL280" s="499">
        <v>19</v>
      </c>
      <c r="AM280" s="499">
        <v>12</v>
      </c>
      <c r="AN280" s="499">
        <v>20</v>
      </c>
      <c r="AO280" s="499">
        <v>10</v>
      </c>
      <c r="AP280" s="175">
        <v>16</v>
      </c>
      <c r="AQ280" s="175">
        <v>16</v>
      </c>
      <c r="AR280" s="175">
        <v>16</v>
      </c>
      <c r="AS280" s="504"/>
      <c r="AT280" s="502">
        <v>12</v>
      </c>
      <c r="AU280" s="499">
        <v>15</v>
      </c>
      <c r="AV280" s="499">
        <v>0</v>
      </c>
      <c r="AW280" s="499">
        <v>0</v>
      </c>
      <c r="AX280" s="129"/>
      <c r="AY280" s="503"/>
      <c r="AZ280" s="175"/>
      <c r="BA280" s="175"/>
      <c r="BB280" s="175"/>
      <c r="BC280" s="522"/>
      <c r="BD280" s="502">
        <v>26</v>
      </c>
      <c r="BE280" s="499">
        <v>26</v>
      </c>
      <c r="BF280" s="499">
        <v>0</v>
      </c>
      <c r="BG280" s="503"/>
      <c r="BH280" s="499">
        <v>10</v>
      </c>
      <c r="BI280" s="499">
        <v>0</v>
      </c>
      <c r="BJ280" s="175">
        <v>9</v>
      </c>
      <c r="BK280" s="175">
        <v>9</v>
      </c>
      <c r="BL280" s="175">
        <v>9</v>
      </c>
      <c r="BM280" s="504"/>
      <c r="BN280" s="502">
        <v>29</v>
      </c>
      <c r="BO280" s="499">
        <v>59</v>
      </c>
      <c r="BP280" s="499">
        <v>0</v>
      </c>
      <c r="BQ280" s="499">
        <v>0</v>
      </c>
      <c r="BR280" s="175">
        <v>0</v>
      </c>
      <c r="BS280" s="175">
        <v>0</v>
      </c>
      <c r="BT280" s="175"/>
      <c r="BU280" s="175"/>
      <c r="BV280" s="175"/>
      <c r="BW280" s="505"/>
      <c r="BX280" s="502">
        <v>11</v>
      </c>
      <c r="BY280" s="499">
        <v>9</v>
      </c>
      <c r="BZ280" s="499">
        <v>0</v>
      </c>
      <c r="CA280" s="499">
        <v>0</v>
      </c>
      <c r="CB280" s="499">
        <v>0</v>
      </c>
      <c r="CC280" s="499">
        <v>0</v>
      </c>
      <c r="CD280" s="175">
        <v>0</v>
      </c>
      <c r="CE280" s="175">
        <v>0</v>
      </c>
      <c r="CF280" s="175">
        <v>0</v>
      </c>
      <c r="CG280" s="506"/>
      <c r="CH280" s="507">
        <f t="shared" si="207"/>
        <v>142</v>
      </c>
      <c r="CI280" s="508">
        <f t="shared" si="208"/>
        <v>241</v>
      </c>
      <c r="CJ280" s="508">
        <f t="shared" si="209"/>
        <v>22</v>
      </c>
      <c r="CK280" s="508">
        <f t="shared" si="210"/>
        <v>24</v>
      </c>
      <c r="CL280" s="508">
        <f t="shared" si="211"/>
        <v>45</v>
      </c>
      <c r="CM280" s="508">
        <f t="shared" si="212"/>
        <v>15</v>
      </c>
      <c r="CN280" s="508">
        <f t="shared" si="213"/>
        <v>40</v>
      </c>
      <c r="CO280" s="508">
        <f t="shared" si="214"/>
        <v>40</v>
      </c>
      <c r="CP280" s="508">
        <f t="shared" si="215"/>
        <v>40</v>
      </c>
      <c r="CQ280" s="249"/>
      <c r="CR280" s="264">
        <f t="shared" si="216"/>
        <v>16</v>
      </c>
      <c r="CS280" s="257">
        <f t="shared" si="217"/>
        <v>-201</v>
      </c>
    </row>
    <row r="281" spans="1:97" ht="15" customHeight="1" x14ac:dyDescent="0.25">
      <c r="A281" s="9"/>
      <c r="B281" s="495">
        <v>45</v>
      </c>
      <c r="C281" s="496" t="s">
        <v>609</v>
      </c>
      <c r="D281" s="496" t="s">
        <v>246</v>
      </c>
      <c r="E281" s="497" t="s">
        <v>658</v>
      </c>
      <c r="F281" s="498">
        <v>4</v>
      </c>
      <c r="G281" s="499">
        <v>8</v>
      </c>
      <c r="H281" s="499">
        <v>0</v>
      </c>
      <c r="I281" s="499">
        <v>0</v>
      </c>
      <c r="J281" s="499">
        <v>0</v>
      </c>
      <c r="K281" s="499">
        <v>0</v>
      </c>
      <c r="L281" s="500" t="s">
        <v>929</v>
      </c>
      <c r="M281" s="500" t="s">
        <v>929</v>
      </c>
      <c r="N281" s="500" t="s">
        <v>929</v>
      </c>
      <c r="O281" s="501"/>
      <c r="P281" s="502">
        <v>12</v>
      </c>
      <c r="Q281" s="499">
        <v>30</v>
      </c>
      <c r="R281" s="499">
        <v>1</v>
      </c>
      <c r="S281" s="503"/>
      <c r="T281" s="503"/>
      <c r="U281" s="503"/>
      <c r="V281" s="228"/>
      <c r="W281" s="228"/>
      <c r="X281" s="229"/>
      <c r="Y281" s="504"/>
      <c r="Z281" s="502">
        <v>5</v>
      </c>
      <c r="AA281" s="499">
        <v>5</v>
      </c>
      <c r="AB281" s="499">
        <v>0</v>
      </c>
      <c r="AC281" s="499">
        <v>0</v>
      </c>
      <c r="AD281" s="503"/>
      <c r="AE281" s="503"/>
      <c r="AF281" s="175"/>
      <c r="AG281" s="175"/>
      <c r="AH281" s="175"/>
      <c r="AI281" s="504"/>
      <c r="AJ281" s="502">
        <v>14</v>
      </c>
      <c r="AK281" s="499">
        <v>34</v>
      </c>
      <c r="AL281" s="499">
        <v>10</v>
      </c>
      <c r="AM281" s="499">
        <v>6</v>
      </c>
      <c r="AN281" s="499">
        <v>0</v>
      </c>
      <c r="AO281" s="499">
        <v>0</v>
      </c>
      <c r="AP281" s="175">
        <v>0</v>
      </c>
      <c r="AQ281" s="175">
        <v>0</v>
      </c>
      <c r="AR281" s="175">
        <v>0</v>
      </c>
      <c r="AS281" s="504"/>
      <c r="AT281" s="502">
        <v>10</v>
      </c>
      <c r="AU281" s="499">
        <v>5</v>
      </c>
      <c r="AV281" s="499">
        <v>0</v>
      </c>
      <c r="AW281" s="499">
        <v>0</v>
      </c>
      <c r="AX281" s="129"/>
      <c r="AY281" s="503"/>
      <c r="AZ281" s="175"/>
      <c r="BA281" s="175"/>
      <c r="BB281" s="175"/>
      <c r="BC281" s="522"/>
      <c r="BD281" s="502">
        <v>15</v>
      </c>
      <c r="BE281" s="499">
        <v>15</v>
      </c>
      <c r="BF281" s="499">
        <v>0</v>
      </c>
      <c r="BG281" s="503"/>
      <c r="BH281" s="499">
        <v>10</v>
      </c>
      <c r="BI281" s="499">
        <v>0</v>
      </c>
      <c r="BJ281" s="175">
        <v>0</v>
      </c>
      <c r="BK281" s="175">
        <v>0</v>
      </c>
      <c r="BL281" s="175">
        <v>0</v>
      </c>
      <c r="BM281" s="504"/>
      <c r="BN281" s="502">
        <v>13</v>
      </c>
      <c r="BO281" s="499">
        <v>25</v>
      </c>
      <c r="BP281" s="499">
        <v>0</v>
      </c>
      <c r="BQ281" s="499">
        <v>0</v>
      </c>
      <c r="BR281" s="175">
        <v>0</v>
      </c>
      <c r="BS281" s="175">
        <v>0</v>
      </c>
      <c r="BT281" s="175"/>
      <c r="BU281" s="175"/>
      <c r="BV281" s="175"/>
      <c r="BW281" s="505"/>
      <c r="BX281" s="502">
        <v>6</v>
      </c>
      <c r="BY281" s="499">
        <v>7</v>
      </c>
      <c r="BZ281" s="499">
        <v>0</v>
      </c>
      <c r="CA281" s="499">
        <v>0</v>
      </c>
      <c r="CB281" s="499">
        <v>0</v>
      </c>
      <c r="CC281" s="499">
        <v>0</v>
      </c>
      <c r="CD281" s="175">
        <v>0</v>
      </c>
      <c r="CE281" s="175">
        <v>0</v>
      </c>
      <c r="CF281" s="175">
        <v>0</v>
      </c>
      <c r="CG281" s="506"/>
      <c r="CH281" s="507">
        <f t="shared" si="207"/>
        <v>79</v>
      </c>
      <c r="CI281" s="508">
        <f t="shared" si="208"/>
        <v>129</v>
      </c>
      <c r="CJ281" s="508">
        <f t="shared" si="209"/>
        <v>11</v>
      </c>
      <c r="CK281" s="508">
        <f t="shared" si="210"/>
        <v>6</v>
      </c>
      <c r="CL281" s="508">
        <f t="shared" si="211"/>
        <v>10</v>
      </c>
      <c r="CM281" s="508">
        <f t="shared" si="212"/>
        <v>0</v>
      </c>
      <c r="CN281" s="508">
        <f t="shared" si="213"/>
        <v>0</v>
      </c>
      <c r="CO281" s="508">
        <f t="shared" si="214"/>
        <v>0</v>
      </c>
      <c r="CP281" s="508">
        <f t="shared" si="215"/>
        <v>0</v>
      </c>
      <c r="CQ281" s="249"/>
      <c r="CR281" s="264">
        <f t="shared" si="216"/>
        <v>-6</v>
      </c>
      <c r="CS281" s="257">
        <f t="shared" si="217"/>
        <v>-129</v>
      </c>
    </row>
    <row r="282" spans="1:97" ht="15" customHeight="1" x14ac:dyDescent="0.25">
      <c r="A282" s="9"/>
      <c r="B282" s="495">
        <v>45</v>
      </c>
      <c r="C282" s="496" t="s">
        <v>609</v>
      </c>
      <c r="D282" s="496" t="s">
        <v>247</v>
      </c>
      <c r="E282" s="497" t="s">
        <v>659</v>
      </c>
      <c r="F282" s="498">
        <v>8</v>
      </c>
      <c r="G282" s="499">
        <v>0</v>
      </c>
      <c r="H282" s="499">
        <v>0</v>
      </c>
      <c r="I282" s="499">
        <v>0</v>
      </c>
      <c r="J282" s="499">
        <v>0</v>
      </c>
      <c r="K282" s="499">
        <v>0</v>
      </c>
      <c r="L282" s="500" t="s">
        <v>929</v>
      </c>
      <c r="M282" s="500" t="s">
        <v>929</v>
      </c>
      <c r="N282" s="500" t="s">
        <v>929</v>
      </c>
      <c r="O282" s="501"/>
      <c r="P282" s="502">
        <v>0</v>
      </c>
      <c r="Q282" s="499">
        <v>0</v>
      </c>
      <c r="R282" s="499">
        <v>0</v>
      </c>
      <c r="S282" s="503"/>
      <c r="T282" s="503"/>
      <c r="U282" s="503"/>
      <c r="V282" s="228"/>
      <c r="W282" s="228"/>
      <c r="X282" s="229"/>
      <c r="Y282" s="504"/>
      <c r="Z282" s="502">
        <v>5</v>
      </c>
      <c r="AA282" s="499">
        <v>0</v>
      </c>
      <c r="AB282" s="499">
        <v>0</v>
      </c>
      <c r="AC282" s="499">
        <v>0</v>
      </c>
      <c r="AD282" s="503"/>
      <c r="AE282" s="503"/>
      <c r="AF282" s="175"/>
      <c r="AG282" s="175"/>
      <c r="AH282" s="175"/>
      <c r="AI282" s="504"/>
      <c r="AJ282" s="502">
        <v>0</v>
      </c>
      <c r="AK282" s="499">
        <v>0</v>
      </c>
      <c r="AL282" s="499">
        <v>0</v>
      </c>
      <c r="AM282" s="499">
        <v>0</v>
      </c>
      <c r="AN282" s="499">
        <v>0</v>
      </c>
      <c r="AO282" s="499">
        <v>0</v>
      </c>
      <c r="AP282" s="175">
        <v>0</v>
      </c>
      <c r="AQ282" s="175">
        <v>0</v>
      </c>
      <c r="AR282" s="175">
        <v>0</v>
      </c>
      <c r="AS282" s="504"/>
      <c r="AT282" s="502">
        <v>4</v>
      </c>
      <c r="AU282" s="499">
        <v>5</v>
      </c>
      <c r="AV282" s="499">
        <v>0</v>
      </c>
      <c r="AW282" s="499">
        <v>0</v>
      </c>
      <c r="AX282" s="129"/>
      <c r="AY282" s="503"/>
      <c r="AZ282" s="175"/>
      <c r="BA282" s="175"/>
      <c r="BB282" s="175"/>
      <c r="BC282" s="504"/>
      <c r="BD282" s="502">
        <v>0</v>
      </c>
      <c r="BE282" s="499">
        <v>10</v>
      </c>
      <c r="BF282" s="499">
        <v>0</v>
      </c>
      <c r="BG282" s="499">
        <v>0</v>
      </c>
      <c r="BH282" s="499">
        <v>22</v>
      </c>
      <c r="BI282" s="499">
        <v>0</v>
      </c>
      <c r="BJ282" s="175">
        <v>19</v>
      </c>
      <c r="BK282" s="175">
        <v>19</v>
      </c>
      <c r="BL282" s="175">
        <v>19</v>
      </c>
      <c r="BM282" s="504"/>
      <c r="BN282" s="502">
        <v>0</v>
      </c>
      <c r="BO282" s="499">
        <v>0</v>
      </c>
      <c r="BP282" s="499">
        <v>0</v>
      </c>
      <c r="BQ282" s="499">
        <v>8</v>
      </c>
      <c r="BR282" s="175">
        <v>10</v>
      </c>
      <c r="BS282" s="175">
        <v>0</v>
      </c>
      <c r="BT282" s="175">
        <v>8</v>
      </c>
      <c r="BU282" s="175">
        <v>8</v>
      </c>
      <c r="BV282" s="175">
        <v>8</v>
      </c>
      <c r="BW282" s="505"/>
      <c r="BX282" s="502">
        <v>0</v>
      </c>
      <c r="BY282" s="499">
        <v>0</v>
      </c>
      <c r="BZ282" s="499">
        <v>0</v>
      </c>
      <c r="CA282" s="499">
        <v>0</v>
      </c>
      <c r="CB282" s="499">
        <v>0</v>
      </c>
      <c r="CC282" s="499">
        <v>0</v>
      </c>
      <c r="CD282" s="175">
        <v>0</v>
      </c>
      <c r="CE282" s="175">
        <v>0</v>
      </c>
      <c r="CF282" s="175">
        <v>0</v>
      </c>
      <c r="CG282" s="506"/>
      <c r="CH282" s="507">
        <f t="shared" si="207"/>
        <v>17</v>
      </c>
      <c r="CI282" s="508">
        <f t="shared" si="208"/>
        <v>15</v>
      </c>
      <c r="CJ282" s="508">
        <f t="shared" si="209"/>
        <v>0</v>
      </c>
      <c r="CK282" s="508">
        <f t="shared" si="210"/>
        <v>8</v>
      </c>
      <c r="CL282" s="508">
        <f t="shared" si="211"/>
        <v>32</v>
      </c>
      <c r="CM282" s="508">
        <f t="shared" si="212"/>
        <v>0</v>
      </c>
      <c r="CN282" s="508">
        <f t="shared" si="213"/>
        <v>27</v>
      </c>
      <c r="CO282" s="508">
        <f t="shared" si="214"/>
        <v>27</v>
      </c>
      <c r="CP282" s="508">
        <f t="shared" si="215"/>
        <v>27</v>
      </c>
      <c r="CQ282" s="249"/>
      <c r="CR282" s="264">
        <f t="shared" si="216"/>
        <v>19</v>
      </c>
      <c r="CS282" s="257">
        <f t="shared" si="217"/>
        <v>12</v>
      </c>
    </row>
    <row r="283" spans="1:97" ht="15" customHeight="1" x14ac:dyDescent="0.25">
      <c r="A283" s="9"/>
      <c r="B283" s="480">
        <v>45</v>
      </c>
      <c r="C283" s="481" t="s">
        <v>609</v>
      </c>
      <c r="D283" s="481" t="s">
        <v>248</v>
      </c>
      <c r="E283" s="482" t="s">
        <v>660</v>
      </c>
      <c r="F283" s="483">
        <v>3</v>
      </c>
      <c r="G283" s="484">
        <v>3</v>
      </c>
      <c r="H283" s="484">
        <v>0</v>
      </c>
      <c r="I283" s="484">
        <v>6</v>
      </c>
      <c r="J283" s="484">
        <v>0</v>
      </c>
      <c r="K283" s="484">
        <v>0</v>
      </c>
      <c r="L283" s="485">
        <v>0</v>
      </c>
      <c r="M283" s="485">
        <v>0</v>
      </c>
      <c r="N283" s="485">
        <v>0</v>
      </c>
      <c r="O283" s="486"/>
      <c r="P283" s="487">
        <v>0</v>
      </c>
      <c r="Q283" s="484">
        <v>0</v>
      </c>
      <c r="R283" s="484">
        <v>0</v>
      </c>
      <c r="S283" s="488"/>
      <c r="T283" s="488"/>
      <c r="U283" s="488"/>
      <c r="V283" s="233"/>
      <c r="W283" s="234"/>
      <c r="X283" s="235"/>
      <c r="Y283" s="489"/>
      <c r="Z283" s="487">
        <v>5</v>
      </c>
      <c r="AA283" s="484">
        <v>5</v>
      </c>
      <c r="AB283" s="484">
        <v>0</v>
      </c>
      <c r="AC283" s="484">
        <v>0</v>
      </c>
      <c r="AD283" s="484">
        <v>0</v>
      </c>
      <c r="AE283" s="484">
        <v>0</v>
      </c>
      <c r="AF283" s="146">
        <v>0</v>
      </c>
      <c r="AG283" s="146">
        <v>0</v>
      </c>
      <c r="AH283" s="146">
        <v>0</v>
      </c>
      <c r="AI283" s="489"/>
      <c r="AJ283" s="487">
        <v>7</v>
      </c>
      <c r="AK283" s="484">
        <v>0</v>
      </c>
      <c r="AL283" s="484">
        <v>0</v>
      </c>
      <c r="AM283" s="484">
        <v>0</v>
      </c>
      <c r="AN283" s="484">
        <v>0</v>
      </c>
      <c r="AO283" s="484">
        <v>0</v>
      </c>
      <c r="AP283" s="146">
        <v>0</v>
      </c>
      <c r="AQ283" s="146">
        <v>0</v>
      </c>
      <c r="AR283" s="146">
        <v>0</v>
      </c>
      <c r="AS283" s="489"/>
      <c r="AT283" s="487">
        <v>0</v>
      </c>
      <c r="AU283" s="484">
        <v>0</v>
      </c>
      <c r="AV283" s="484">
        <v>0</v>
      </c>
      <c r="AW283" s="484">
        <v>0</v>
      </c>
      <c r="AX283" s="127"/>
      <c r="AY283" s="488"/>
      <c r="AZ283" s="146"/>
      <c r="BA283" s="146"/>
      <c r="BB283" s="146"/>
      <c r="BC283" s="489"/>
      <c r="BD283" s="487">
        <v>11</v>
      </c>
      <c r="BE283" s="484">
        <v>11</v>
      </c>
      <c r="BF283" s="484">
        <v>0</v>
      </c>
      <c r="BG283" s="484">
        <v>0</v>
      </c>
      <c r="BH283" s="484">
        <v>0</v>
      </c>
      <c r="BI283" s="484">
        <v>0</v>
      </c>
      <c r="BJ283" s="146">
        <v>0</v>
      </c>
      <c r="BK283" s="146">
        <v>0</v>
      </c>
      <c r="BL283" s="146">
        <v>0</v>
      </c>
      <c r="BM283" s="489"/>
      <c r="BN283" s="487">
        <v>0</v>
      </c>
      <c r="BO283" s="484">
        <v>0</v>
      </c>
      <c r="BP283" s="484">
        <v>0</v>
      </c>
      <c r="BQ283" s="484">
        <v>0</v>
      </c>
      <c r="BR283" s="146">
        <v>0</v>
      </c>
      <c r="BS283" s="146">
        <v>0</v>
      </c>
      <c r="BT283" s="146">
        <v>0</v>
      </c>
      <c r="BU283" s="146"/>
      <c r="BV283" s="146"/>
      <c r="BW283" s="490"/>
      <c r="BX283" s="487">
        <v>0</v>
      </c>
      <c r="BY283" s="484">
        <v>0</v>
      </c>
      <c r="BZ283" s="484">
        <v>0</v>
      </c>
      <c r="CA283" s="484">
        <v>0</v>
      </c>
      <c r="CB283" s="484">
        <v>0</v>
      </c>
      <c r="CC283" s="484">
        <v>0</v>
      </c>
      <c r="CD283" s="146">
        <v>0</v>
      </c>
      <c r="CE283" s="146">
        <v>0</v>
      </c>
      <c r="CF283" s="146">
        <v>0</v>
      </c>
      <c r="CG283" s="491"/>
      <c r="CH283" s="492">
        <f t="shared" si="207"/>
        <v>26</v>
      </c>
      <c r="CI283" s="493">
        <f t="shared" si="208"/>
        <v>19</v>
      </c>
      <c r="CJ283" s="493">
        <f t="shared" si="209"/>
        <v>0</v>
      </c>
      <c r="CK283" s="493">
        <f t="shared" si="210"/>
        <v>6</v>
      </c>
      <c r="CL283" s="493">
        <f t="shared" si="211"/>
        <v>0</v>
      </c>
      <c r="CM283" s="493">
        <f t="shared" si="212"/>
        <v>0</v>
      </c>
      <c r="CN283" s="493">
        <f t="shared" si="213"/>
        <v>0</v>
      </c>
      <c r="CO283" s="493">
        <f t="shared" si="214"/>
        <v>0</v>
      </c>
      <c r="CP283" s="493">
        <f t="shared" si="215"/>
        <v>0</v>
      </c>
      <c r="CQ283"/>
      <c r="CR283" s="255">
        <f t="shared" si="216"/>
        <v>-6</v>
      </c>
      <c r="CS283" s="256">
        <f t="shared" si="217"/>
        <v>-19</v>
      </c>
    </row>
    <row r="284" spans="1:97" ht="15" customHeight="1" x14ac:dyDescent="0.25">
      <c r="A284" s="9"/>
      <c r="B284" s="480">
        <v>45</v>
      </c>
      <c r="C284" s="481" t="s">
        <v>609</v>
      </c>
      <c r="D284" s="481" t="s">
        <v>249</v>
      </c>
      <c r="E284" s="482" t="s">
        <v>661</v>
      </c>
      <c r="F284" s="483">
        <v>0</v>
      </c>
      <c r="G284" s="484">
        <v>0</v>
      </c>
      <c r="H284" s="484">
        <v>0</v>
      </c>
      <c r="I284" s="484">
        <v>0</v>
      </c>
      <c r="J284" s="484">
        <v>0</v>
      </c>
      <c r="K284" s="484">
        <v>0</v>
      </c>
      <c r="L284" s="485" t="s">
        <v>929</v>
      </c>
      <c r="M284" s="485" t="s">
        <v>929</v>
      </c>
      <c r="N284" s="485" t="s">
        <v>929</v>
      </c>
      <c r="O284" s="486"/>
      <c r="P284" s="487">
        <v>0</v>
      </c>
      <c r="Q284" s="484">
        <v>0</v>
      </c>
      <c r="R284" s="484">
        <v>0</v>
      </c>
      <c r="S284" s="488"/>
      <c r="T284" s="488"/>
      <c r="U284" s="488"/>
      <c r="V284" s="233"/>
      <c r="W284" s="234"/>
      <c r="X284" s="235"/>
      <c r="Y284" s="489"/>
      <c r="Z284" s="487">
        <v>0</v>
      </c>
      <c r="AA284" s="484">
        <v>0</v>
      </c>
      <c r="AB284" s="484">
        <v>0</v>
      </c>
      <c r="AC284" s="484">
        <v>0</v>
      </c>
      <c r="AD284" s="488"/>
      <c r="AE284" s="488"/>
      <c r="AF284" s="146"/>
      <c r="AG284" s="146"/>
      <c r="AH284" s="146"/>
      <c r="AI284" s="489"/>
      <c r="AJ284" s="487">
        <v>0</v>
      </c>
      <c r="AK284" s="484">
        <v>0</v>
      </c>
      <c r="AL284" s="484">
        <v>0</v>
      </c>
      <c r="AM284" s="484">
        <v>0</v>
      </c>
      <c r="AN284" s="484">
        <v>0</v>
      </c>
      <c r="AO284" s="484">
        <v>0</v>
      </c>
      <c r="AP284" s="146">
        <v>0</v>
      </c>
      <c r="AQ284" s="146">
        <v>0</v>
      </c>
      <c r="AR284" s="146">
        <v>0</v>
      </c>
      <c r="AS284" s="489"/>
      <c r="AT284" s="487">
        <v>0</v>
      </c>
      <c r="AU284" s="484">
        <v>0</v>
      </c>
      <c r="AV284" s="484">
        <v>0</v>
      </c>
      <c r="AW284" s="484">
        <v>0</v>
      </c>
      <c r="AX284" s="127"/>
      <c r="AY284" s="488"/>
      <c r="AZ284" s="146"/>
      <c r="BA284" s="146"/>
      <c r="BB284" s="146"/>
      <c r="BC284" s="489"/>
      <c r="BD284" s="487">
        <v>0</v>
      </c>
      <c r="BE284" s="484">
        <v>0</v>
      </c>
      <c r="BF284" s="484">
        <v>0</v>
      </c>
      <c r="BG284" s="484">
        <v>0</v>
      </c>
      <c r="BH284" s="484">
        <v>0</v>
      </c>
      <c r="BI284" s="484">
        <v>0</v>
      </c>
      <c r="BJ284" s="146">
        <v>0</v>
      </c>
      <c r="BK284" s="146">
        <v>0</v>
      </c>
      <c r="BL284" s="146">
        <v>0</v>
      </c>
      <c r="BM284" s="489"/>
      <c r="BN284" s="487">
        <v>0</v>
      </c>
      <c r="BO284" s="484">
        <v>0</v>
      </c>
      <c r="BP284" s="484">
        <v>0</v>
      </c>
      <c r="BQ284" s="484">
        <v>0</v>
      </c>
      <c r="BR284" s="146">
        <v>0</v>
      </c>
      <c r="BS284" s="146">
        <v>0</v>
      </c>
      <c r="BT284" s="146">
        <v>0</v>
      </c>
      <c r="BU284" s="146"/>
      <c r="BV284" s="146"/>
      <c r="BW284" s="490"/>
      <c r="BX284" s="487">
        <v>0</v>
      </c>
      <c r="BY284" s="484">
        <v>0</v>
      </c>
      <c r="BZ284" s="484">
        <v>0</v>
      </c>
      <c r="CA284" s="484">
        <v>0</v>
      </c>
      <c r="CB284" s="484">
        <v>0</v>
      </c>
      <c r="CC284" s="484">
        <v>0</v>
      </c>
      <c r="CD284" s="146">
        <v>0</v>
      </c>
      <c r="CE284" s="146">
        <v>0</v>
      </c>
      <c r="CF284" s="146">
        <v>0</v>
      </c>
      <c r="CG284" s="491"/>
      <c r="CH284" s="492">
        <f t="shared" si="207"/>
        <v>0</v>
      </c>
      <c r="CI284" s="493">
        <f t="shared" si="208"/>
        <v>0</v>
      </c>
      <c r="CJ284" s="493">
        <f t="shared" si="209"/>
        <v>0</v>
      </c>
      <c r="CK284" s="493">
        <f t="shared" si="210"/>
        <v>0</v>
      </c>
      <c r="CL284" s="493">
        <f t="shared" si="211"/>
        <v>0</v>
      </c>
      <c r="CM284" s="493">
        <f t="shared" si="212"/>
        <v>0</v>
      </c>
      <c r="CN284" s="493">
        <f t="shared" si="213"/>
        <v>0</v>
      </c>
      <c r="CO284" s="493">
        <f t="shared" si="214"/>
        <v>0</v>
      </c>
      <c r="CP284" s="493">
        <f t="shared" si="215"/>
        <v>0</v>
      </c>
      <c r="CQ284"/>
      <c r="CR284" s="255">
        <f t="shared" si="216"/>
        <v>0</v>
      </c>
      <c r="CS284" s="256">
        <f t="shared" si="217"/>
        <v>0</v>
      </c>
    </row>
    <row r="285" spans="1:97" ht="15" customHeight="1" x14ac:dyDescent="0.25">
      <c r="A285" s="9"/>
      <c r="B285" s="480">
        <v>45</v>
      </c>
      <c r="C285" s="481" t="s">
        <v>609</v>
      </c>
      <c r="D285" s="481" t="s">
        <v>250</v>
      </c>
      <c r="E285" s="482" t="s">
        <v>662</v>
      </c>
      <c r="F285" s="483">
        <v>3</v>
      </c>
      <c r="G285" s="484">
        <v>4</v>
      </c>
      <c r="H285" s="484">
        <v>4</v>
      </c>
      <c r="I285" s="484">
        <v>6</v>
      </c>
      <c r="J285" s="484">
        <v>9</v>
      </c>
      <c r="K285" s="484">
        <v>0</v>
      </c>
      <c r="L285" s="485">
        <v>9</v>
      </c>
      <c r="M285" s="485">
        <v>9</v>
      </c>
      <c r="N285" s="485">
        <v>9</v>
      </c>
      <c r="O285" s="486"/>
      <c r="P285" s="487">
        <v>1</v>
      </c>
      <c r="Q285" s="484">
        <v>5</v>
      </c>
      <c r="R285" s="484">
        <v>2</v>
      </c>
      <c r="S285" s="484">
        <v>17</v>
      </c>
      <c r="T285" s="484">
        <v>21</v>
      </c>
      <c r="U285" s="484">
        <v>2</v>
      </c>
      <c r="V285" s="239">
        <v>16</v>
      </c>
      <c r="W285" s="243">
        <v>16</v>
      </c>
      <c r="X285" s="244">
        <v>16</v>
      </c>
      <c r="Y285" s="489"/>
      <c r="Z285" s="487">
        <v>5</v>
      </c>
      <c r="AA285" s="484">
        <v>7</v>
      </c>
      <c r="AB285" s="484">
        <v>0</v>
      </c>
      <c r="AC285" s="484">
        <v>8</v>
      </c>
      <c r="AD285" s="484">
        <v>8</v>
      </c>
      <c r="AE285" s="484">
        <v>2</v>
      </c>
      <c r="AF285" s="146">
        <v>8</v>
      </c>
      <c r="AG285" s="146">
        <v>8</v>
      </c>
      <c r="AH285" s="146">
        <v>8</v>
      </c>
      <c r="AI285" s="489"/>
      <c r="AJ285" s="487">
        <v>10</v>
      </c>
      <c r="AK285" s="484">
        <v>0</v>
      </c>
      <c r="AL285" s="484">
        <v>0</v>
      </c>
      <c r="AM285" s="484">
        <v>6</v>
      </c>
      <c r="AN285" s="484">
        <v>8</v>
      </c>
      <c r="AO285" s="484">
        <v>0</v>
      </c>
      <c r="AP285" s="146">
        <v>5</v>
      </c>
      <c r="AQ285" s="146">
        <v>5</v>
      </c>
      <c r="AR285" s="146">
        <v>5</v>
      </c>
      <c r="AS285" s="489"/>
      <c r="AT285" s="487">
        <v>4</v>
      </c>
      <c r="AU285" s="484">
        <v>5</v>
      </c>
      <c r="AV285" s="484">
        <v>0</v>
      </c>
      <c r="AW285" s="484">
        <v>0</v>
      </c>
      <c r="AX285" s="127"/>
      <c r="AY285" s="488"/>
      <c r="AZ285" s="146"/>
      <c r="BA285" s="146"/>
      <c r="BB285" s="146"/>
      <c r="BC285" s="489"/>
      <c r="BD285" s="487">
        <v>10</v>
      </c>
      <c r="BE285" s="484">
        <v>10</v>
      </c>
      <c r="BF285" s="484">
        <v>0</v>
      </c>
      <c r="BG285" s="484">
        <v>0</v>
      </c>
      <c r="BH285" s="484">
        <v>0</v>
      </c>
      <c r="BI285" s="484">
        <v>0</v>
      </c>
      <c r="BJ285" s="146">
        <v>0</v>
      </c>
      <c r="BK285" s="146">
        <v>0</v>
      </c>
      <c r="BL285" s="146">
        <v>0</v>
      </c>
      <c r="BM285" s="489"/>
      <c r="BN285" s="487">
        <v>3</v>
      </c>
      <c r="BO285" s="484">
        <v>2</v>
      </c>
      <c r="BP285" s="484">
        <v>0</v>
      </c>
      <c r="BQ285" s="484">
        <v>0</v>
      </c>
      <c r="BR285" s="146">
        <v>0</v>
      </c>
      <c r="BS285" s="146">
        <v>0</v>
      </c>
      <c r="BT285" s="146">
        <v>0</v>
      </c>
      <c r="BU285" s="146"/>
      <c r="BV285" s="146"/>
      <c r="BW285" s="490"/>
      <c r="BX285" s="487">
        <v>2</v>
      </c>
      <c r="BY285" s="484">
        <v>1</v>
      </c>
      <c r="BZ285" s="484">
        <v>0</v>
      </c>
      <c r="CA285" s="484">
        <v>9</v>
      </c>
      <c r="CB285" s="484">
        <v>12</v>
      </c>
      <c r="CC285" s="484">
        <v>0</v>
      </c>
      <c r="CD285" s="146">
        <v>9</v>
      </c>
      <c r="CE285" s="146">
        <v>9</v>
      </c>
      <c r="CF285" s="146">
        <v>9</v>
      </c>
      <c r="CG285" s="491"/>
      <c r="CH285" s="492">
        <f t="shared" si="207"/>
        <v>38</v>
      </c>
      <c r="CI285" s="493">
        <f t="shared" si="208"/>
        <v>34</v>
      </c>
      <c r="CJ285" s="493">
        <f t="shared" si="209"/>
        <v>6</v>
      </c>
      <c r="CK285" s="493">
        <f t="shared" si="210"/>
        <v>46</v>
      </c>
      <c r="CL285" s="493">
        <f t="shared" si="211"/>
        <v>58</v>
      </c>
      <c r="CM285" s="493">
        <f t="shared" si="212"/>
        <v>4</v>
      </c>
      <c r="CN285" s="493">
        <f t="shared" si="213"/>
        <v>47</v>
      </c>
      <c r="CO285" s="493">
        <f t="shared" si="214"/>
        <v>47</v>
      </c>
      <c r="CP285" s="493">
        <f t="shared" si="215"/>
        <v>47</v>
      </c>
      <c r="CQ285"/>
      <c r="CR285" s="255">
        <f t="shared" si="216"/>
        <v>1</v>
      </c>
      <c r="CS285" s="256">
        <f t="shared" si="217"/>
        <v>13</v>
      </c>
    </row>
    <row r="286" spans="1:97" ht="15" customHeight="1" x14ac:dyDescent="0.25">
      <c r="A286" s="9"/>
      <c r="B286" s="480">
        <v>45</v>
      </c>
      <c r="C286" s="481" t="s">
        <v>609</v>
      </c>
      <c r="D286" s="481" t="s">
        <v>251</v>
      </c>
      <c r="E286" s="482" t="s">
        <v>663</v>
      </c>
      <c r="F286" s="483">
        <v>3</v>
      </c>
      <c r="G286" s="484">
        <v>7</v>
      </c>
      <c r="H286" s="484">
        <v>2</v>
      </c>
      <c r="I286" s="484">
        <v>6</v>
      </c>
      <c r="J286" s="484">
        <v>8</v>
      </c>
      <c r="K286" s="484">
        <v>0</v>
      </c>
      <c r="L286" s="485">
        <v>8</v>
      </c>
      <c r="M286" s="485">
        <v>8</v>
      </c>
      <c r="N286" s="485">
        <v>8</v>
      </c>
      <c r="O286" s="486"/>
      <c r="P286" s="487">
        <v>5</v>
      </c>
      <c r="Q286" s="484">
        <v>11</v>
      </c>
      <c r="R286" s="484">
        <v>0</v>
      </c>
      <c r="S286" s="484">
        <v>9</v>
      </c>
      <c r="T286" s="484">
        <v>15</v>
      </c>
      <c r="U286" s="484">
        <v>2</v>
      </c>
      <c r="V286" s="233">
        <v>14</v>
      </c>
      <c r="W286" s="234">
        <v>14</v>
      </c>
      <c r="X286" s="235">
        <v>14</v>
      </c>
      <c r="Y286" s="489"/>
      <c r="Z286" s="487">
        <v>2</v>
      </c>
      <c r="AA286" s="484">
        <v>2</v>
      </c>
      <c r="AB286" s="484">
        <v>0</v>
      </c>
      <c r="AC286" s="484">
        <v>4</v>
      </c>
      <c r="AD286" s="484">
        <v>6</v>
      </c>
      <c r="AE286" s="484">
        <v>0</v>
      </c>
      <c r="AF286" s="146">
        <v>0</v>
      </c>
      <c r="AG286" s="146">
        <v>0</v>
      </c>
      <c r="AH286" s="146">
        <v>0</v>
      </c>
      <c r="AI286" s="489"/>
      <c r="AJ286" s="487">
        <v>1</v>
      </c>
      <c r="AK286" s="484">
        <v>5</v>
      </c>
      <c r="AL286" s="484">
        <v>0</v>
      </c>
      <c r="AM286" s="484">
        <v>6</v>
      </c>
      <c r="AN286" s="484">
        <v>4</v>
      </c>
      <c r="AO286" s="484">
        <v>0</v>
      </c>
      <c r="AP286" s="146">
        <v>0</v>
      </c>
      <c r="AQ286" s="146">
        <v>0</v>
      </c>
      <c r="AR286" s="146">
        <v>0</v>
      </c>
      <c r="AS286" s="489"/>
      <c r="AT286" s="487">
        <v>1</v>
      </c>
      <c r="AU286" s="484">
        <v>5</v>
      </c>
      <c r="AV286" s="484">
        <v>0</v>
      </c>
      <c r="AW286" s="484">
        <v>0</v>
      </c>
      <c r="AX286" s="127"/>
      <c r="AY286" s="488"/>
      <c r="AZ286" s="146"/>
      <c r="BA286" s="146"/>
      <c r="BB286" s="146"/>
      <c r="BC286" s="489"/>
      <c r="BD286" s="487">
        <v>4</v>
      </c>
      <c r="BE286" s="484">
        <v>15</v>
      </c>
      <c r="BF286" s="484">
        <v>0</v>
      </c>
      <c r="BG286" s="484">
        <v>15</v>
      </c>
      <c r="BH286" s="484">
        <v>21</v>
      </c>
      <c r="BI286" s="484">
        <v>0</v>
      </c>
      <c r="BJ286" s="146">
        <v>15</v>
      </c>
      <c r="BK286" s="146">
        <v>15</v>
      </c>
      <c r="BL286" s="146">
        <v>15</v>
      </c>
      <c r="BM286" s="489"/>
      <c r="BN286" s="487">
        <v>0</v>
      </c>
      <c r="BO286" s="484">
        <v>0</v>
      </c>
      <c r="BP286" s="484">
        <v>0</v>
      </c>
      <c r="BQ286" s="484">
        <v>8</v>
      </c>
      <c r="BR286" s="146">
        <v>10</v>
      </c>
      <c r="BS286" s="146">
        <v>0</v>
      </c>
      <c r="BT286" s="146">
        <v>8</v>
      </c>
      <c r="BU286" s="146">
        <v>8</v>
      </c>
      <c r="BV286" s="146">
        <v>8</v>
      </c>
      <c r="BW286" s="490"/>
      <c r="BX286" s="487">
        <v>1</v>
      </c>
      <c r="BY286" s="484">
        <v>2</v>
      </c>
      <c r="BZ286" s="484">
        <v>0</v>
      </c>
      <c r="CA286" s="484">
        <v>0</v>
      </c>
      <c r="CB286" s="484">
        <v>0</v>
      </c>
      <c r="CC286" s="484">
        <v>0</v>
      </c>
      <c r="CD286" s="146">
        <v>0</v>
      </c>
      <c r="CE286" s="146">
        <v>0</v>
      </c>
      <c r="CF286" s="146">
        <v>0</v>
      </c>
      <c r="CG286" s="491"/>
      <c r="CH286" s="492">
        <f t="shared" si="207"/>
        <v>17</v>
      </c>
      <c r="CI286" s="493">
        <f t="shared" si="208"/>
        <v>47</v>
      </c>
      <c r="CJ286" s="493">
        <f t="shared" si="209"/>
        <v>2</v>
      </c>
      <c r="CK286" s="493">
        <f t="shared" si="210"/>
        <v>48</v>
      </c>
      <c r="CL286" s="493">
        <f t="shared" si="211"/>
        <v>64</v>
      </c>
      <c r="CM286" s="493">
        <f t="shared" si="212"/>
        <v>2</v>
      </c>
      <c r="CN286" s="493">
        <f t="shared" si="213"/>
        <v>45</v>
      </c>
      <c r="CO286" s="493">
        <f t="shared" si="214"/>
        <v>45</v>
      </c>
      <c r="CP286" s="493">
        <f t="shared" si="215"/>
        <v>45</v>
      </c>
      <c r="CQ286"/>
      <c r="CR286" s="255">
        <f t="shared" si="216"/>
        <v>-3</v>
      </c>
      <c r="CS286" s="256">
        <f t="shared" si="217"/>
        <v>-2</v>
      </c>
    </row>
    <row r="287" spans="1:97" ht="15" customHeight="1" x14ac:dyDescent="0.25">
      <c r="A287" s="9"/>
      <c r="B287" s="480">
        <v>45</v>
      </c>
      <c r="C287" s="481" t="s">
        <v>609</v>
      </c>
      <c r="D287" s="481" t="s">
        <v>252</v>
      </c>
      <c r="E287" s="482" t="s">
        <v>664</v>
      </c>
      <c r="F287" s="483">
        <v>3</v>
      </c>
      <c r="G287" s="484">
        <v>3</v>
      </c>
      <c r="H287" s="484">
        <v>0</v>
      </c>
      <c r="I287" s="484">
        <v>10</v>
      </c>
      <c r="J287" s="484">
        <v>6</v>
      </c>
      <c r="K287" s="484">
        <v>0</v>
      </c>
      <c r="L287" s="485">
        <v>6</v>
      </c>
      <c r="M287" s="485">
        <v>5</v>
      </c>
      <c r="N287" s="485">
        <v>5</v>
      </c>
      <c r="O287" s="486"/>
      <c r="P287" s="487">
        <v>0</v>
      </c>
      <c r="Q287" s="484">
        <v>0</v>
      </c>
      <c r="R287" s="484">
        <v>0</v>
      </c>
      <c r="S287" s="488"/>
      <c r="T287" s="488"/>
      <c r="U287" s="488"/>
      <c r="V287" s="239"/>
      <c r="W287" s="243"/>
      <c r="X287" s="244"/>
      <c r="Y287" s="489"/>
      <c r="Z287" s="487">
        <v>2</v>
      </c>
      <c r="AA287" s="484">
        <v>0</v>
      </c>
      <c r="AB287" s="484">
        <v>0</v>
      </c>
      <c r="AC287" s="484">
        <v>0</v>
      </c>
      <c r="AD287" s="488"/>
      <c r="AE287" s="488"/>
      <c r="AF287" s="146"/>
      <c r="AG287" s="146"/>
      <c r="AH287" s="146"/>
      <c r="AI287" s="489"/>
      <c r="AJ287" s="487">
        <v>9</v>
      </c>
      <c r="AK287" s="484">
        <v>0</v>
      </c>
      <c r="AL287" s="484">
        <v>0</v>
      </c>
      <c r="AM287" s="484">
        <v>0</v>
      </c>
      <c r="AN287" s="484">
        <v>0</v>
      </c>
      <c r="AO287" s="484">
        <v>0</v>
      </c>
      <c r="AP287" s="146">
        <v>0</v>
      </c>
      <c r="AQ287" s="146">
        <v>0</v>
      </c>
      <c r="AR287" s="146">
        <v>0</v>
      </c>
      <c r="AS287" s="489"/>
      <c r="AT287" s="487">
        <v>18</v>
      </c>
      <c r="AU287" s="484">
        <v>20</v>
      </c>
      <c r="AV287" s="484">
        <v>0</v>
      </c>
      <c r="AW287" s="484">
        <v>20</v>
      </c>
      <c r="AX287" s="127">
        <v>10</v>
      </c>
      <c r="AY287" s="484">
        <v>0</v>
      </c>
      <c r="AZ287" s="146">
        <v>9</v>
      </c>
      <c r="BA287" s="146">
        <v>9</v>
      </c>
      <c r="BB287" s="146">
        <v>9</v>
      </c>
      <c r="BC287" s="489"/>
      <c r="BD287" s="487">
        <v>11</v>
      </c>
      <c r="BE287" s="484">
        <v>11</v>
      </c>
      <c r="BF287" s="484">
        <v>0</v>
      </c>
      <c r="BG287" s="484">
        <v>11</v>
      </c>
      <c r="BH287" s="484">
        <v>27</v>
      </c>
      <c r="BI287" s="484">
        <v>0</v>
      </c>
      <c r="BJ287" s="146">
        <v>26</v>
      </c>
      <c r="BK287" s="146">
        <v>26</v>
      </c>
      <c r="BL287" s="146">
        <v>26</v>
      </c>
      <c r="BM287" s="489"/>
      <c r="BN287" s="487">
        <v>27</v>
      </c>
      <c r="BO287" s="484">
        <v>27</v>
      </c>
      <c r="BP287" s="484">
        <v>0</v>
      </c>
      <c r="BQ287" s="484">
        <v>24</v>
      </c>
      <c r="BR287" s="146">
        <v>10</v>
      </c>
      <c r="BS287" s="146">
        <v>0</v>
      </c>
      <c r="BT287" s="146">
        <v>10</v>
      </c>
      <c r="BU287" s="146">
        <v>10</v>
      </c>
      <c r="BV287" s="146">
        <v>10</v>
      </c>
      <c r="BW287" s="490"/>
      <c r="BX287" s="487">
        <v>6</v>
      </c>
      <c r="BY287" s="484">
        <v>0</v>
      </c>
      <c r="BZ287" s="484">
        <v>0</v>
      </c>
      <c r="CA287" s="484">
        <v>0</v>
      </c>
      <c r="CB287" s="484">
        <v>0</v>
      </c>
      <c r="CC287" s="484">
        <v>0</v>
      </c>
      <c r="CD287" s="146">
        <v>0</v>
      </c>
      <c r="CE287" s="146">
        <v>0</v>
      </c>
      <c r="CF287" s="146">
        <v>0</v>
      </c>
      <c r="CG287" s="491"/>
      <c r="CH287" s="492">
        <f t="shared" si="207"/>
        <v>76</v>
      </c>
      <c r="CI287" s="493">
        <f t="shared" si="208"/>
        <v>61</v>
      </c>
      <c r="CJ287" s="493">
        <f t="shared" si="209"/>
        <v>0</v>
      </c>
      <c r="CK287" s="493">
        <f t="shared" si="210"/>
        <v>65</v>
      </c>
      <c r="CL287" s="493">
        <f t="shared" si="211"/>
        <v>53</v>
      </c>
      <c r="CM287" s="493">
        <f t="shared" si="212"/>
        <v>0</v>
      </c>
      <c r="CN287" s="493">
        <f t="shared" si="213"/>
        <v>51</v>
      </c>
      <c r="CO287" s="493">
        <f t="shared" si="214"/>
        <v>50</v>
      </c>
      <c r="CP287" s="493">
        <f t="shared" si="215"/>
        <v>50</v>
      </c>
      <c r="CQ287"/>
      <c r="CR287" s="255">
        <f t="shared" si="216"/>
        <v>-15</v>
      </c>
      <c r="CS287" s="256">
        <f t="shared" si="217"/>
        <v>-11</v>
      </c>
    </row>
    <row r="288" spans="1:97" ht="15" customHeight="1" x14ac:dyDescent="0.25">
      <c r="A288" s="9"/>
      <c r="B288" s="480">
        <v>45</v>
      </c>
      <c r="C288" s="481" t="s">
        <v>609</v>
      </c>
      <c r="D288" s="481" t="s">
        <v>253</v>
      </c>
      <c r="E288" s="482" t="s">
        <v>665</v>
      </c>
      <c r="F288" s="483">
        <v>1</v>
      </c>
      <c r="G288" s="484">
        <v>1</v>
      </c>
      <c r="H288" s="484">
        <v>0</v>
      </c>
      <c r="I288" s="484">
        <v>5</v>
      </c>
      <c r="J288" s="484">
        <v>6</v>
      </c>
      <c r="K288" s="484">
        <v>0</v>
      </c>
      <c r="L288" s="485">
        <v>6</v>
      </c>
      <c r="M288" s="485">
        <v>6</v>
      </c>
      <c r="N288" s="485">
        <v>6</v>
      </c>
      <c r="O288" s="486"/>
      <c r="P288" s="487">
        <v>0</v>
      </c>
      <c r="Q288" s="484">
        <v>0</v>
      </c>
      <c r="R288" s="484">
        <v>0</v>
      </c>
      <c r="S288" s="488"/>
      <c r="T288" s="488"/>
      <c r="U288" s="488"/>
      <c r="V288" s="233"/>
      <c r="W288" s="234"/>
      <c r="X288" s="235"/>
      <c r="Y288" s="489"/>
      <c r="Z288" s="487">
        <v>0</v>
      </c>
      <c r="AA288" s="484">
        <v>0</v>
      </c>
      <c r="AB288" s="484">
        <v>0</v>
      </c>
      <c r="AC288" s="484">
        <v>0</v>
      </c>
      <c r="AD288" s="488"/>
      <c r="AE288" s="488"/>
      <c r="AF288" s="146"/>
      <c r="AG288" s="146"/>
      <c r="AH288" s="146"/>
      <c r="AI288" s="489"/>
      <c r="AJ288" s="487">
        <v>0</v>
      </c>
      <c r="AK288" s="484">
        <v>0</v>
      </c>
      <c r="AL288" s="484">
        <v>0</v>
      </c>
      <c r="AM288" s="484">
        <v>0</v>
      </c>
      <c r="AN288" s="484">
        <v>0</v>
      </c>
      <c r="AO288" s="484">
        <v>0</v>
      </c>
      <c r="AP288" s="146">
        <v>0</v>
      </c>
      <c r="AQ288" s="146">
        <v>0</v>
      </c>
      <c r="AR288" s="146">
        <v>0</v>
      </c>
      <c r="AS288" s="489"/>
      <c r="AT288" s="487">
        <v>0</v>
      </c>
      <c r="AU288" s="484">
        <v>0</v>
      </c>
      <c r="AV288" s="484">
        <v>0</v>
      </c>
      <c r="AW288" s="484">
        <v>0</v>
      </c>
      <c r="AX288" s="127">
        <v>0</v>
      </c>
      <c r="AY288" s="484">
        <v>0</v>
      </c>
      <c r="AZ288" s="146">
        <v>0</v>
      </c>
      <c r="BA288" s="146">
        <v>0</v>
      </c>
      <c r="BB288" s="146">
        <v>0</v>
      </c>
      <c r="BC288" s="489"/>
      <c r="BD288" s="487">
        <v>0</v>
      </c>
      <c r="BE288" s="484">
        <v>0</v>
      </c>
      <c r="BF288" s="484">
        <v>0</v>
      </c>
      <c r="BG288" s="484">
        <v>0</v>
      </c>
      <c r="BH288" s="484">
        <v>0</v>
      </c>
      <c r="BI288" s="484">
        <v>0</v>
      </c>
      <c r="BJ288" s="146">
        <v>0</v>
      </c>
      <c r="BK288" s="146">
        <v>0</v>
      </c>
      <c r="BL288" s="146">
        <v>0</v>
      </c>
      <c r="BM288" s="489"/>
      <c r="BN288" s="487">
        <v>0</v>
      </c>
      <c r="BO288" s="484">
        <v>0</v>
      </c>
      <c r="BP288" s="484">
        <v>0</v>
      </c>
      <c r="BQ288" s="484">
        <v>0</v>
      </c>
      <c r="BR288" s="146">
        <v>0</v>
      </c>
      <c r="BS288" s="146">
        <v>0</v>
      </c>
      <c r="BT288" s="146">
        <v>0</v>
      </c>
      <c r="BU288" s="146"/>
      <c r="BV288" s="146"/>
      <c r="BW288" s="490"/>
      <c r="BX288" s="487">
        <v>0</v>
      </c>
      <c r="BY288" s="484">
        <v>0</v>
      </c>
      <c r="BZ288" s="484">
        <v>0</v>
      </c>
      <c r="CA288" s="484">
        <v>0</v>
      </c>
      <c r="CB288" s="484">
        <v>0</v>
      </c>
      <c r="CC288" s="484">
        <v>0</v>
      </c>
      <c r="CD288" s="146">
        <v>0</v>
      </c>
      <c r="CE288" s="146">
        <v>0</v>
      </c>
      <c r="CF288" s="146">
        <v>0</v>
      </c>
      <c r="CG288" s="491"/>
      <c r="CH288" s="492">
        <f t="shared" si="207"/>
        <v>1</v>
      </c>
      <c r="CI288" s="493">
        <f t="shared" si="208"/>
        <v>1</v>
      </c>
      <c r="CJ288" s="493">
        <f t="shared" si="209"/>
        <v>0</v>
      </c>
      <c r="CK288" s="493">
        <f t="shared" si="210"/>
        <v>5</v>
      </c>
      <c r="CL288" s="493">
        <f t="shared" si="211"/>
        <v>6</v>
      </c>
      <c r="CM288" s="493">
        <f t="shared" si="212"/>
        <v>0</v>
      </c>
      <c r="CN288" s="493">
        <f t="shared" si="213"/>
        <v>6</v>
      </c>
      <c r="CO288" s="493">
        <f t="shared" si="214"/>
        <v>6</v>
      </c>
      <c r="CP288" s="493">
        <f t="shared" si="215"/>
        <v>6</v>
      </c>
      <c r="CQ288"/>
      <c r="CR288" s="255">
        <f t="shared" si="216"/>
        <v>1</v>
      </c>
      <c r="CS288" s="256">
        <f t="shared" si="217"/>
        <v>5</v>
      </c>
    </row>
    <row r="289" spans="1:97" ht="15" customHeight="1" x14ac:dyDescent="0.25">
      <c r="A289" s="9"/>
      <c r="B289" s="480">
        <v>45</v>
      </c>
      <c r="C289" s="481" t="s">
        <v>609</v>
      </c>
      <c r="D289" s="481" t="s">
        <v>254</v>
      </c>
      <c r="E289" s="482" t="s">
        <v>666</v>
      </c>
      <c r="F289" s="483">
        <v>4</v>
      </c>
      <c r="G289" s="484">
        <v>9</v>
      </c>
      <c r="H289" s="484">
        <v>0</v>
      </c>
      <c r="I289" s="484">
        <v>15</v>
      </c>
      <c r="J289" s="484">
        <v>16</v>
      </c>
      <c r="K289" s="484">
        <v>0</v>
      </c>
      <c r="L289" s="485">
        <v>16</v>
      </c>
      <c r="M289" s="485">
        <v>17</v>
      </c>
      <c r="N289" s="485">
        <v>17</v>
      </c>
      <c r="O289" s="486"/>
      <c r="P289" s="487">
        <v>4</v>
      </c>
      <c r="Q289" s="484">
        <v>9</v>
      </c>
      <c r="R289" s="484">
        <v>0</v>
      </c>
      <c r="S289" s="484">
        <v>0</v>
      </c>
      <c r="T289" s="484">
        <v>0</v>
      </c>
      <c r="U289" s="484">
        <v>0</v>
      </c>
      <c r="V289" s="233">
        <v>0</v>
      </c>
      <c r="W289" s="234">
        <v>0</v>
      </c>
      <c r="X289" s="235">
        <v>0</v>
      </c>
      <c r="Y289" s="489"/>
      <c r="Z289" s="487">
        <v>5</v>
      </c>
      <c r="AA289" s="484">
        <v>10</v>
      </c>
      <c r="AB289" s="484">
        <v>0</v>
      </c>
      <c r="AC289" s="484">
        <v>0</v>
      </c>
      <c r="AD289" s="488"/>
      <c r="AE289" s="488"/>
      <c r="AF289" s="146"/>
      <c r="AG289" s="146"/>
      <c r="AH289" s="146"/>
      <c r="AI289" s="489"/>
      <c r="AJ289" s="487">
        <v>8</v>
      </c>
      <c r="AK289" s="484">
        <v>10</v>
      </c>
      <c r="AL289" s="484">
        <v>6</v>
      </c>
      <c r="AM289" s="484">
        <v>7</v>
      </c>
      <c r="AN289" s="484">
        <v>8</v>
      </c>
      <c r="AO289" s="484">
        <v>0</v>
      </c>
      <c r="AP289" s="146">
        <v>8</v>
      </c>
      <c r="AQ289" s="146">
        <v>8</v>
      </c>
      <c r="AR289" s="146">
        <v>8</v>
      </c>
      <c r="AS289" s="489"/>
      <c r="AT289" s="487">
        <v>17</v>
      </c>
      <c r="AU289" s="484">
        <v>20</v>
      </c>
      <c r="AV289" s="484">
        <v>0</v>
      </c>
      <c r="AW289" s="484">
        <v>0</v>
      </c>
      <c r="AX289" s="127">
        <v>0</v>
      </c>
      <c r="AY289" s="484">
        <v>0</v>
      </c>
      <c r="AZ289" s="146">
        <v>0</v>
      </c>
      <c r="BA289" s="146">
        <v>0</v>
      </c>
      <c r="BB289" s="146">
        <v>0</v>
      </c>
      <c r="BC289" s="489"/>
      <c r="BD289" s="487">
        <v>10</v>
      </c>
      <c r="BE289" s="484">
        <v>10</v>
      </c>
      <c r="BF289" s="484">
        <v>0</v>
      </c>
      <c r="BG289" s="484">
        <v>10</v>
      </c>
      <c r="BH289" s="484">
        <v>4</v>
      </c>
      <c r="BI289" s="484">
        <v>0</v>
      </c>
      <c r="BJ289" s="146">
        <v>0</v>
      </c>
      <c r="BK289" s="146">
        <v>0</v>
      </c>
      <c r="BL289" s="146">
        <v>0</v>
      </c>
      <c r="BM289" s="489"/>
      <c r="BN289" s="487">
        <v>11</v>
      </c>
      <c r="BO289" s="484">
        <v>20</v>
      </c>
      <c r="BP289" s="484">
        <v>0</v>
      </c>
      <c r="BQ289" s="484">
        <v>0</v>
      </c>
      <c r="BR289" s="146">
        <v>0</v>
      </c>
      <c r="BS289" s="146">
        <v>0</v>
      </c>
      <c r="BT289" s="146">
        <v>0</v>
      </c>
      <c r="BU289" s="146">
        <v>0</v>
      </c>
      <c r="BV289" s="146">
        <v>0</v>
      </c>
      <c r="BW289" s="490"/>
      <c r="BX289" s="487">
        <v>7</v>
      </c>
      <c r="BY289" s="484">
        <v>9</v>
      </c>
      <c r="BZ289" s="484">
        <v>0</v>
      </c>
      <c r="CA289" s="484">
        <v>0</v>
      </c>
      <c r="CB289" s="484">
        <v>0</v>
      </c>
      <c r="CC289" s="484">
        <v>0</v>
      </c>
      <c r="CD289" s="146">
        <v>0</v>
      </c>
      <c r="CE289" s="146">
        <v>0</v>
      </c>
      <c r="CF289" s="146">
        <v>0</v>
      </c>
      <c r="CG289" s="491"/>
      <c r="CH289" s="492">
        <f t="shared" si="207"/>
        <v>66</v>
      </c>
      <c r="CI289" s="493">
        <f t="shared" si="208"/>
        <v>97</v>
      </c>
      <c r="CJ289" s="493">
        <f t="shared" si="209"/>
        <v>6</v>
      </c>
      <c r="CK289" s="493">
        <f t="shared" si="210"/>
        <v>32</v>
      </c>
      <c r="CL289" s="493">
        <f t="shared" si="211"/>
        <v>28</v>
      </c>
      <c r="CM289" s="493">
        <f t="shared" si="212"/>
        <v>0</v>
      </c>
      <c r="CN289" s="493">
        <f t="shared" si="213"/>
        <v>24</v>
      </c>
      <c r="CO289" s="493">
        <f t="shared" si="214"/>
        <v>25</v>
      </c>
      <c r="CP289" s="493">
        <f t="shared" si="215"/>
        <v>25</v>
      </c>
      <c r="CQ289"/>
      <c r="CR289" s="255">
        <f t="shared" si="216"/>
        <v>-7</v>
      </c>
      <c r="CS289" s="256">
        <f t="shared" si="217"/>
        <v>-72</v>
      </c>
    </row>
    <row r="290" spans="1:97" ht="15" customHeight="1" x14ac:dyDescent="0.25">
      <c r="A290" s="9"/>
      <c r="B290" s="495">
        <v>45</v>
      </c>
      <c r="C290" s="496" t="s">
        <v>609</v>
      </c>
      <c r="D290" s="496" t="s">
        <v>255</v>
      </c>
      <c r="E290" s="497" t="s">
        <v>667</v>
      </c>
      <c r="F290" s="498">
        <v>4</v>
      </c>
      <c r="G290" s="499">
        <v>8</v>
      </c>
      <c r="H290" s="499">
        <v>0</v>
      </c>
      <c r="I290" s="499">
        <v>0</v>
      </c>
      <c r="J290" s="499">
        <v>16</v>
      </c>
      <c r="K290" s="499">
        <v>0</v>
      </c>
      <c r="L290" s="500">
        <v>16</v>
      </c>
      <c r="M290" s="500">
        <v>17</v>
      </c>
      <c r="N290" s="500">
        <v>17</v>
      </c>
      <c r="O290" s="501"/>
      <c r="P290" s="502">
        <v>2</v>
      </c>
      <c r="Q290" s="499">
        <v>4</v>
      </c>
      <c r="R290" s="499">
        <v>0</v>
      </c>
      <c r="S290" s="503"/>
      <c r="T290" s="503"/>
      <c r="U290" s="503"/>
      <c r="V290" s="226"/>
      <c r="W290" s="226"/>
      <c r="X290" s="227"/>
      <c r="Y290" s="504"/>
      <c r="Z290" s="502">
        <v>2</v>
      </c>
      <c r="AA290" s="499">
        <v>5</v>
      </c>
      <c r="AB290" s="499">
        <v>0</v>
      </c>
      <c r="AC290" s="499">
        <v>0</v>
      </c>
      <c r="AD290" s="503"/>
      <c r="AE290" s="503"/>
      <c r="AF290" s="175"/>
      <c r="AG290" s="175"/>
      <c r="AH290" s="175"/>
      <c r="AI290" s="504"/>
      <c r="AJ290" s="502">
        <v>7</v>
      </c>
      <c r="AK290" s="499">
        <v>7</v>
      </c>
      <c r="AL290" s="499">
        <v>6</v>
      </c>
      <c r="AM290" s="499">
        <v>7</v>
      </c>
      <c r="AN290" s="499">
        <v>8</v>
      </c>
      <c r="AO290" s="499">
        <v>0</v>
      </c>
      <c r="AP290" s="175">
        <v>8</v>
      </c>
      <c r="AQ290" s="175">
        <v>8</v>
      </c>
      <c r="AR290" s="175">
        <v>8</v>
      </c>
      <c r="AS290" s="504"/>
      <c r="AT290" s="502">
        <v>3</v>
      </c>
      <c r="AU290" s="499">
        <v>0</v>
      </c>
      <c r="AV290" s="499">
        <v>0</v>
      </c>
      <c r="AW290" s="499">
        <v>0</v>
      </c>
      <c r="AX290" s="129"/>
      <c r="AY290" s="503"/>
      <c r="AZ290" s="175"/>
      <c r="BA290" s="175"/>
      <c r="BB290" s="175"/>
      <c r="BC290" s="504"/>
      <c r="BD290" s="502">
        <v>6</v>
      </c>
      <c r="BE290" s="499">
        <v>6</v>
      </c>
      <c r="BF290" s="499">
        <v>0</v>
      </c>
      <c r="BG290" s="499">
        <v>0</v>
      </c>
      <c r="BH290" s="499">
        <v>0</v>
      </c>
      <c r="BI290" s="499">
        <v>0</v>
      </c>
      <c r="BJ290" s="175">
        <v>0</v>
      </c>
      <c r="BK290" s="175">
        <v>0</v>
      </c>
      <c r="BL290" s="175">
        <v>0</v>
      </c>
      <c r="BM290" s="504"/>
      <c r="BN290" s="502">
        <v>3</v>
      </c>
      <c r="BO290" s="499">
        <v>5</v>
      </c>
      <c r="BP290" s="499">
        <v>0</v>
      </c>
      <c r="BQ290" s="499">
        <v>0</v>
      </c>
      <c r="BR290" s="175">
        <v>0</v>
      </c>
      <c r="BS290" s="175">
        <v>0</v>
      </c>
      <c r="BT290" s="175"/>
      <c r="BU290" s="175"/>
      <c r="BV290" s="175"/>
      <c r="BW290" s="505"/>
      <c r="BX290" s="502">
        <v>3</v>
      </c>
      <c r="BY290" s="499">
        <v>3</v>
      </c>
      <c r="BZ290" s="499">
        <v>0</v>
      </c>
      <c r="CA290" s="499">
        <v>0</v>
      </c>
      <c r="CB290" s="499">
        <v>0</v>
      </c>
      <c r="CC290" s="499">
        <v>0</v>
      </c>
      <c r="CD290" s="175">
        <v>0</v>
      </c>
      <c r="CE290" s="175">
        <v>0</v>
      </c>
      <c r="CF290" s="175">
        <v>0</v>
      </c>
      <c r="CG290" s="506"/>
      <c r="CH290" s="507">
        <f t="shared" si="207"/>
        <v>30</v>
      </c>
      <c r="CI290" s="508">
        <f t="shared" si="208"/>
        <v>38</v>
      </c>
      <c r="CJ290" s="508">
        <f t="shared" si="209"/>
        <v>6</v>
      </c>
      <c r="CK290" s="508">
        <f t="shared" si="210"/>
        <v>7</v>
      </c>
      <c r="CL290" s="508">
        <f t="shared" si="211"/>
        <v>24</v>
      </c>
      <c r="CM290" s="508">
        <f t="shared" si="212"/>
        <v>0</v>
      </c>
      <c r="CN290" s="508">
        <f t="shared" si="213"/>
        <v>24</v>
      </c>
      <c r="CO290" s="508">
        <f t="shared" si="214"/>
        <v>25</v>
      </c>
      <c r="CP290" s="508">
        <f t="shared" si="215"/>
        <v>25</v>
      </c>
      <c r="CQ290" s="249"/>
      <c r="CR290" s="264">
        <f t="shared" si="216"/>
        <v>18</v>
      </c>
      <c r="CS290" s="257">
        <f t="shared" si="217"/>
        <v>-13</v>
      </c>
    </row>
    <row r="291" spans="1:97" ht="15" customHeight="1" x14ac:dyDescent="0.25">
      <c r="A291" s="9"/>
      <c r="B291" s="495">
        <v>45</v>
      </c>
      <c r="C291" s="496" t="s">
        <v>609</v>
      </c>
      <c r="D291" s="496" t="s">
        <v>256</v>
      </c>
      <c r="E291" s="497" t="s">
        <v>668</v>
      </c>
      <c r="F291" s="498">
        <v>0</v>
      </c>
      <c r="G291" s="499">
        <v>1</v>
      </c>
      <c r="H291" s="499">
        <v>0</v>
      </c>
      <c r="I291" s="499">
        <v>0</v>
      </c>
      <c r="J291" s="499">
        <v>0</v>
      </c>
      <c r="K291" s="499">
        <v>0</v>
      </c>
      <c r="L291" s="500" t="s">
        <v>929</v>
      </c>
      <c r="M291" s="500" t="s">
        <v>929</v>
      </c>
      <c r="N291" s="500" t="s">
        <v>929</v>
      </c>
      <c r="O291" s="501"/>
      <c r="P291" s="502">
        <v>2</v>
      </c>
      <c r="Q291" s="499">
        <v>5</v>
      </c>
      <c r="R291" s="499">
        <v>0</v>
      </c>
      <c r="S291" s="503"/>
      <c r="T291" s="503"/>
      <c r="U291" s="503"/>
      <c r="V291" s="228"/>
      <c r="W291" s="228"/>
      <c r="X291" s="229"/>
      <c r="Y291" s="504"/>
      <c r="Z291" s="502">
        <v>3</v>
      </c>
      <c r="AA291" s="499">
        <v>5</v>
      </c>
      <c r="AB291" s="499">
        <v>0</v>
      </c>
      <c r="AC291" s="499">
        <v>0</v>
      </c>
      <c r="AD291" s="503"/>
      <c r="AE291" s="503"/>
      <c r="AF291" s="175"/>
      <c r="AG291" s="175"/>
      <c r="AH291" s="175"/>
      <c r="AI291" s="504"/>
      <c r="AJ291" s="502">
        <v>1</v>
      </c>
      <c r="AK291" s="499">
        <v>3</v>
      </c>
      <c r="AL291" s="499">
        <v>0</v>
      </c>
      <c r="AM291" s="499">
        <v>0</v>
      </c>
      <c r="AN291" s="499">
        <v>0</v>
      </c>
      <c r="AO291" s="499">
        <v>0</v>
      </c>
      <c r="AP291" s="175">
        <v>0</v>
      </c>
      <c r="AQ291" s="175">
        <v>0</v>
      </c>
      <c r="AR291" s="175">
        <v>0</v>
      </c>
      <c r="AS291" s="504"/>
      <c r="AT291" s="502">
        <v>14</v>
      </c>
      <c r="AU291" s="499">
        <v>20</v>
      </c>
      <c r="AV291" s="499">
        <v>0</v>
      </c>
      <c r="AW291" s="499">
        <v>0</v>
      </c>
      <c r="AX291" s="129"/>
      <c r="AY291" s="503"/>
      <c r="AZ291" s="175"/>
      <c r="BA291" s="175"/>
      <c r="BB291" s="175"/>
      <c r="BC291" s="504"/>
      <c r="BD291" s="502">
        <v>4</v>
      </c>
      <c r="BE291" s="499">
        <v>4</v>
      </c>
      <c r="BF291" s="499">
        <v>0</v>
      </c>
      <c r="BG291" s="499">
        <v>0</v>
      </c>
      <c r="BH291" s="499">
        <v>4</v>
      </c>
      <c r="BI291" s="499">
        <v>0</v>
      </c>
      <c r="BJ291" s="175">
        <v>0</v>
      </c>
      <c r="BK291" s="175">
        <v>0</v>
      </c>
      <c r="BL291" s="175">
        <v>0</v>
      </c>
      <c r="BM291" s="504"/>
      <c r="BN291" s="502">
        <v>8</v>
      </c>
      <c r="BO291" s="499">
        <v>15</v>
      </c>
      <c r="BP291" s="499">
        <v>0</v>
      </c>
      <c r="BQ291" s="499">
        <v>0</v>
      </c>
      <c r="BR291" s="175">
        <v>0</v>
      </c>
      <c r="BS291" s="175">
        <v>0</v>
      </c>
      <c r="BT291" s="175"/>
      <c r="BU291" s="175"/>
      <c r="BV291" s="175"/>
      <c r="BW291" s="505"/>
      <c r="BX291" s="502">
        <v>4</v>
      </c>
      <c r="BY291" s="499">
        <v>6</v>
      </c>
      <c r="BZ291" s="499">
        <v>0</v>
      </c>
      <c r="CA291" s="499">
        <v>0</v>
      </c>
      <c r="CB291" s="499">
        <v>0</v>
      </c>
      <c r="CC291" s="499">
        <v>0</v>
      </c>
      <c r="CD291" s="175">
        <v>0</v>
      </c>
      <c r="CE291" s="175">
        <v>0</v>
      </c>
      <c r="CF291" s="175">
        <v>0</v>
      </c>
      <c r="CG291" s="506"/>
      <c r="CH291" s="507">
        <f t="shared" si="207"/>
        <v>36</v>
      </c>
      <c r="CI291" s="508">
        <f t="shared" si="208"/>
        <v>59</v>
      </c>
      <c r="CJ291" s="508">
        <f t="shared" si="209"/>
        <v>0</v>
      </c>
      <c r="CK291" s="508">
        <f t="shared" si="210"/>
        <v>0</v>
      </c>
      <c r="CL291" s="508">
        <f t="shared" si="211"/>
        <v>4</v>
      </c>
      <c r="CM291" s="508">
        <f t="shared" si="212"/>
        <v>0</v>
      </c>
      <c r="CN291" s="508">
        <f t="shared" si="213"/>
        <v>0</v>
      </c>
      <c r="CO291" s="508">
        <f t="shared" si="214"/>
        <v>0</v>
      </c>
      <c r="CP291" s="508">
        <f t="shared" si="215"/>
        <v>0</v>
      </c>
      <c r="CQ291" s="249"/>
      <c r="CR291" s="264">
        <f t="shared" si="216"/>
        <v>0</v>
      </c>
      <c r="CS291" s="257">
        <f t="shared" si="217"/>
        <v>-59</v>
      </c>
    </row>
    <row r="292" spans="1:97" ht="15" customHeight="1" x14ac:dyDescent="0.25">
      <c r="A292" s="9"/>
      <c r="B292" s="480">
        <v>45</v>
      </c>
      <c r="C292" s="481" t="s">
        <v>609</v>
      </c>
      <c r="D292" s="481" t="s">
        <v>257</v>
      </c>
      <c r="E292" s="482" t="s">
        <v>669</v>
      </c>
      <c r="F292" s="483">
        <v>0</v>
      </c>
      <c r="G292" s="484">
        <v>0</v>
      </c>
      <c r="H292" s="484">
        <v>0</v>
      </c>
      <c r="I292" s="484">
        <v>0</v>
      </c>
      <c r="J292" s="484">
        <v>0</v>
      </c>
      <c r="K292" s="484">
        <v>0</v>
      </c>
      <c r="L292" s="485" t="s">
        <v>929</v>
      </c>
      <c r="M292" s="485" t="s">
        <v>929</v>
      </c>
      <c r="N292" s="485" t="s">
        <v>929</v>
      </c>
      <c r="O292" s="486"/>
      <c r="P292" s="487">
        <v>0</v>
      </c>
      <c r="Q292" s="484">
        <v>0</v>
      </c>
      <c r="R292" s="484">
        <v>0</v>
      </c>
      <c r="S292" s="488"/>
      <c r="T292" s="488"/>
      <c r="U292" s="488"/>
      <c r="V292" s="239"/>
      <c r="W292" s="243"/>
      <c r="X292" s="244"/>
      <c r="Y292" s="489"/>
      <c r="Z292" s="487">
        <v>0</v>
      </c>
      <c r="AA292" s="484">
        <v>0</v>
      </c>
      <c r="AB292" s="484">
        <v>0</v>
      </c>
      <c r="AC292" s="484">
        <v>0</v>
      </c>
      <c r="AD292" s="488"/>
      <c r="AE292" s="488"/>
      <c r="AF292" s="146"/>
      <c r="AG292" s="146"/>
      <c r="AH292" s="146"/>
      <c r="AI292" s="489"/>
      <c r="AJ292" s="487">
        <v>0</v>
      </c>
      <c r="AK292" s="484">
        <v>0</v>
      </c>
      <c r="AL292" s="484">
        <v>0</v>
      </c>
      <c r="AM292" s="484">
        <v>0</v>
      </c>
      <c r="AN292" s="484">
        <v>0</v>
      </c>
      <c r="AO292" s="484">
        <v>0</v>
      </c>
      <c r="AP292" s="146">
        <v>0</v>
      </c>
      <c r="AQ292" s="146">
        <v>0</v>
      </c>
      <c r="AR292" s="146">
        <v>0</v>
      </c>
      <c r="AS292" s="489"/>
      <c r="AT292" s="487">
        <v>0</v>
      </c>
      <c r="AU292" s="484">
        <v>0</v>
      </c>
      <c r="AV292" s="484">
        <v>0</v>
      </c>
      <c r="AW292" s="484">
        <v>0</v>
      </c>
      <c r="AX292" s="127"/>
      <c r="AY292" s="488"/>
      <c r="AZ292" s="146"/>
      <c r="BA292" s="146"/>
      <c r="BB292" s="146"/>
      <c r="BC292" s="489"/>
      <c r="BD292" s="487">
        <v>21</v>
      </c>
      <c r="BE292" s="484">
        <v>21</v>
      </c>
      <c r="BF292" s="484">
        <v>0</v>
      </c>
      <c r="BG292" s="484">
        <v>21</v>
      </c>
      <c r="BH292" s="484">
        <v>0</v>
      </c>
      <c r="BI292" s="484">
        <v>0</v>
      </c>
      <c r="BJ292" s="146">
        <v>0</v>
      </c>
      <c r="BK292" s="146">
        <v>0</v>
      </c>
      <c r="BL292" s="146">
        <v>0</v>
      </c>
      <c r="BM292" s="489"/>
      <c r="BN292" s="487">
        <v>0</v>
      </c>
      <c r="BO292" s="484">
        <v>0</v>
      </c>
      <c r="BP292" s="484">
        <v>0</v>
      </c>
      <c r="BQ292" s="484">
        <v>0</v>
      </c>
      <c r="BR292" s="146">
        <v>0</v>
      </c>
      <c r="BS292" s="146">
        <v>0</v>
      </c>
      <c r="BT292" s="146">
        <v>0</v>
      </c>
      <c r="BU292" s="146"/>
      <c r="BV292" s="146"/>
      <c r="BW292" s="490"/>
      <c r="BX292" s="487">
        <v>0</v>
      </c>
      <c r="BY292" s="484">
        <v>0</v>
      </c>
      <c r="BZ292" s="484">
        <v>0</v>
      </c>
      <c r="CA292" s="484">
        <v>0</v>
      </c>
      <c r="CB292" s="484">
        <v>0</v>
      </c>
      <c r="CC292" s="484">
        <v>0</v>
      </c>
      <c r="CD292" s="146">
        <v>0</v>
      </c>
      <c r="CE292" s="146">
        <v>0</v>
      </c>
      <c r="CF292" s="146">
        <v>0</v>
      </c>
      <c r="CG292" s="491"/>
      <c r="CH292" s="492">
        <f t="shared" si="207"/>
        <v>21</v>
      </c>
      <c r="CI292" s="493">
        <f t="shared" si="208"/>
        <v>21</v>
      </c>
      <c r="CJ292" s="493">
        <f t="shared" si="209"/>
        <v>0</v>
      </c>
      <c r="CK292" s="493">
        <f t="shared" si="210"/>
        <v>21</v>
      </c>
      <c r="CL292" s="493">
        <f t="shared" si="211"/>
        <v>0</v>
      </c>
      <c r="CM292" s="493">
        <f t="shared" si="212"/>
        <v>0</v>
      </c>
      <c r="CN292" s="493">
        <f t="shared" si="213"/>
        <v>0</v>
      </c>
      <c r="CO292" s="493">
        <f t="shared" si="214"/>
        <v>0</v>
      </c>
      <c r="CP292" s="493">
        <f t="shared" si="215"/>
        <v>0</v>
      </c>
      <c r="CQ292"/>
      <c r="CR292" s="255">
        <f t="shared" si="216"/>
        <v>-21</v>
      </c>
      <c r="CS292" s="256">
        <f t="shared" si="217"/>
        <v>-21</v>
      </c>
    </row>
    <row r="293" spans="1:97" ht="15" customHeight="1" x14ac:dyDescent="0.25">
      <c r="A293" s="9"/>
      <c r="B293" s="480">
        <v>45</v>
      </c>
      <c r="C293" s="481" t="s">
        <v>609</v>
      </c>
      <c r="D293" s="481" t="s">
        <v>258</v>
      </c>
      <c r="E293" s="482" t="s">
        <v>867</v>
      </c>
      <c r="F293" s="483">
        <v>0</v>
      </c>
      <c r="G293" s="484">
        <v>0</v>
      </c>
      <c r="H293" s="484">
        <v>0</v>
      </c>
      <c r="I293" s="484">
        <v>0</v>
      </c>
      <c r="J293" s="484">
        <v>0</v>
      </c>
      <c r="K293" s="484">
        <v>0</v>
      </c>
      <c r="L293" s="485" t="s">
        <v>929</v>
      </c>
      <c r="M293" s="485" t="s">
        <v>929</v>
      </c>
      <c r="N293" s="485" t="s">
        <v>929</v>
      </c>
      <c r="O293" s="486"/>
      <c r="P293" s="487">
        <v>0</v>
      </c>
      <c r="Q293" s="484">
        <v>5</v>
      </c>
      <c r="R293" s="484">
        <v>0</v>
      </c>
      <c r="S293" s="488"/>
      <c r="T293" s="488"/>
      <c r="U293" s="488"/>
      <c r="V293" s="239"/>
      <c r="W293" s="243"/>
      <c r="X293" s="244"/>
      <c r="Y293" s="489"/>
      <c r="Z293" s="487">
        <v>0</v>
      </c>
      <c r="AA293" s="484">
        <v>0</v>
      </c>
      <c r="AB293" s="484">
        <v>0</v>
      </c>
      <c r="AC293" s="484">
        <v>0</v>
      </c>
      <c r="AD293" s="484">
        <v>0</v>
      </c>
      <c r="AE293" s="484">
        <v>0</v>
      </c>
      <c r="AF293" s="146">
        <v>0</v>
      </c>
      <c r="AG293" s="146">
        <v>0</v>
      </c>
      <c r="AH293" s="146">
        <v>0</v>
      </c>
      <c r="AI293" s="489"/>
      <c r="AJ293" s="487">
        <v>0</v>
      </c>
      <c r="AK293" s="484">
        <v>0</v>
      </c>
      <c r="AL293" s="484">
        <v>0</v>
      </c>
      <c r="AM293" s="484">
        <v>0</v>
      </c>
      <c r="AN293" s="484">
        <v>0</v>
      </c>
      <c r="AO293" s="484">
        <v>0</v>
      </c>
      <c r="AP293" s="146">
        <v>0</v>
      </c>
      <c r="AQ293" s="146">
        <v>0</v>
      </c>
      <c r="AR293" s="146">
        <v>0</v>
      </c>
      <c r="AS293" s="489"/>
      <c r="AT293" s="487">
        <v>0</v>
      </c>
      <c r="AU293" s="484">
        <v>20</v>
      </c>
      <c r="AV293" s="484">
        <v>0</v>
      </c>
      <c r="AW293" s="484">
        <v>0</v>
      </c>
      <c r="AX293" s="127"/>
      <c r="AY293" s="488"/>
      <c r="AZ293" s="146"/>
      <c r="BA293" s="146"/>
      <c r="BB293" s="146"/>
      <c r="BC293" s="489"/>
      <c r="BD293" s="487">
        <v>0</v>
      </c>
      <c r="BE293" s="484">
        <v>0</v>
      </c>
      <c r="BF293" s="484">
        <v>0</v>
      </c>
      <c r="BG293" s="484">
        <v>0</v>
      </c>
      <c r="BH293" s="484">
        <v>0</v>
      </c>
      <c r="BI293" s="484">
        <v>0</v>
      </c>
      <c r="BJ293" s="146">
        <v>0</v>
      </c>
      <c r="BK293" s="146">
        <v>0</v>
      </c>
      <c r="BL293" s="146">
        <v>0</v>
      </c>
      <c r="BM293" s="489"/>
      <c r="BN293" s="487">
        <v>0</v>
      </c>
      <c r="BO293" s="484">
        <v>15</v>
      </c>
      <c r="BP293" s="484">
        <v>0</v>
      </c>
      <c r="BQ293" s="484">
        <v>0</v>
      </c>
      <c r="BR293" s="146">
        <v>0</v>
      </c>
      <c r="BS293" s="146">
        <v>0</v>
      </c>
      <c r="BT293" s="146">
        <v>0</v>
      </c>
      <c r="BU293" s="146"/>
      <c r="BV293" s="146"/>
      <c r="BW293" s="490"/>
      <c r="BX293" s="487">
        <v>0</v>
      </c>
      <c r="BY293" s="484">
        <v>0</v>
      </c>
      <c r="BZ293" s="484">
        <v>0</v>
      </c>
      <c r="CA293" s="484">
        <v>0</v>
      </c>
      <c r="CB293" s="484">
        <v>0</v>
      </c>
      <c r="CC293" s="484">
        <v>0</v>
      </c>
      <c r="CD293" s="146">
        <v>0</v>
      </c>
      <c r="CE293" s="146">
        <v>0</v>
      </c>
      <c r="CF293" s="146">
        <v>0</v>
      </c>
      <c r="CG293" s="491"/>
      <c r="CH293" s="492">
        <f t="shared" si="207"/>
        <v>0</v>
      </c>
      <c r="CI293" s="493">
        <f t="shared" si="208"/>
        <v>40</v>
      </c>
      <c r="CJ293" s="493">
        <f t="shared" si="209"/>
        <v>0</v>
      </c>
      <c r="CK293" s="493">
        <f t="shared" si="210"/>
        <v>0</v>
      </c>
      <c r="CL293" s="493">
        <f t="shared" si="211"/>
        <v>0</v>
      </c>
      <c r="CM293" s="493">
        <f t="shared" si="212"/>
        <v>0</v>
      </c>
      <c r="CN293" s="493">
        <f t="shared" si="213"/>
        <v>0</v>
      </c>
      <c r="CO293" s="493">
        <f t="shared" si="214"/>
        <v>0</v>
      </c>
      <c r="CP293" s="493">
        <f t="shared" si="215"/>
        <v>0</v>
      </c>
      <c r="CQ293"/>
      <c r="CR293" s="255">
        <f t="shared" si="216"/>
        <v>0</v>
      </c>
      <c r="CS293" s="256">
        <f t="shared" si="217"/>
        <v>-40</v>
      </c>
    </row>
    <row r="294" spans="1:97" ht="15" customHeight="1" x14ac:dyDescent="0.25">
      <c r="B294" s="474">
        <v>53</v>
      </c>
      <c r="C294" s="475" t="s">
        <v>670</v>
      </c>
      <c r="D294" s="475" t="s">
        <v>609</v>
      </c>
      <c r="E294" s="476" t="s">
        <v>609</v>
      </c>
      <c r="F294" s="467">
        <f t="shared" ref="F294" si="226">SUM(F295:F304)</f>
        <v>181</v>
      </c>
      <c r="G294" s="468">
        <f t="shared" ref="G294:K294" si="227">SUM(G295:G304)</f>
        <v>347</v>
      </c>
      <c r="H294" s="468">
        <f t="shared" si="227"/>
        <v>0</v>
      </c>
      <c r="I294" s="468">
        <f t="shared" si="227"/>
        <v>325</v>
      </c>
      <c r="J294" s="468">
        <f t="shared" si="227"/>
        <v>295</v>
      </c>
      <c r="K294" s="468">
        <f t="shared" si="227"/>
        <v>0</v>
      </c>
      <c r="L294" s="465">
        <v>293</v>
      </c>
      <c r="M294" s="465">
        <v>293</v>
      </c>
      <c r="N294" s="465">
        <v>293</v>
      </c>
      <c r="O294" s="477"/>
      <c r="P294" s="467">
        <f t="shared" ref="P294:U294" si="228">SUM(P295:P304)</f>
        <v>248</v>
      </c>
      <c r="Q294" s="468">
        <f t="shared" si="228"/>
        <v>248</v>
      </c>
      <c r="R294" s="468">
        <f t="shared" si="228"/>
        <v>0</v>
      </c>
      <c r="S294" s="468">
        <f t="shared" si="228"/>
        <v>241</v>
      </c>
      <c r="T294" s="468">
        <f t="shared" si="228"/>
        <v>327</v>
      </c>
      <c r="U294" s="468">
        <f t="shared" si="228"/>
        <v>0</v>
      </c>
      <c r="V294" s="174">
        <v>243</v>
      </c>
      <c r="W294" s="221">
        <v>243</v>
      </c>
      <c r="X294" s="222">
        <v>243</v>
      </c>
      <c r="Y294" s="469"/>
      <c r="Z294" s="467">
        <f t="shared" ref="Z294:AE294" si="229">SUM(Z295:Z304)</f>
        <v>212</v>
      </c>
      <c r="AA294" s="468">
        <f t="shared" si="229"/>
        <v>268</v>
      </c>
      <c r="AB294" s="468">
        <f t="shared" si="229"/>
        <v>0</v>
      </c>
      <c r="AC294" s="468">
        <f t="shared" si="229"/>
        <v>268</v>
      </c>
      <c r="AD294" s="468">
        <f t="shared" si="229"/>
        <v>274</v>
      </c>
      <c r="AE294" s="468">
        <f t="shared" si="229"/>
        <v>0</v>
      </c>
      <c r="AF294" s="147">
        <v>278</v>
      </c>
      <c r="AG294" s="147">
        <v>278</v>
      </c>
      <c r="AH294" s="147">
        <v>278</v>
      </c>
      <c r="AI294" s="469"/>
      <c r="AJ294" s="467">
        <f t="shared" ref="AJ294:AO294" si="230">SUM(AJ295:AJ304)</f>
        <v>266</v>
      </c>
      <c r="AK294" s="468">
        <f t="shared" si="230"/>
        <v>349</v>
      </c>
      <c r="AL294" s="468">
        <f t="shared" si="230"/>
        <v>0</v>
      </c>
      <c r="AM294" s="468">
        <f t="shared" si="230"/>
        <v>250</v>
      </c>
      <c r="AN294" s="468">
        <f t="shared" si="230"/>
        <v>279</v>
      </c>
      <c r="AO294" s="468">
        <f t="shared" si="230"/>
        <v>0</v>
      </c>
      <c r="AP294" s="147">
        <v>220</v>
      </c>
      <c r="AQ294" s="147">
        <v>220</v>
      </c>
      <c r="AR294" s="147">
        <v>220</v>
      </c>
      <c r="AS294" s="469"/>
      <c r="AT294" s="467">
        <f t="shared" ref="AT294:AY294" si="231">SUM(AT295:AT304)</f>
        <v>195</v>
      </c>
      <c r="AU294" s="468">
        <f t="shared" si="231"/>
        <v>414</v>
      </c>
      <c r="AV294" s="468">
        <f t="shared" si="231"/>
        <v>0</v>
      </c>
      <c r="AW294" s="468">
        <f t="shared" si="231"/>
        <v>396</v>
      </c>
      <c r="AX294" s="128">
        <v>428</v>
      </c>
      <c r="AY294" s="468">
        <f t="shared" si="231"/>
        <v>0</v>
      </c>
      <c r="AZ294" s="147">
        <v>348</v>
      </c>
      <c r="BA294" s="147">
        <v>348</v>
      </c>
      <c r="BB294" s="147">
        <v>348</v>
      </c>
      <c r="BC294" s="469"/>
      <c r="BD294" s="467">
        <f t="shared" ref="BD294:BI294" si="232">SUM(BD295:BD304)</f>
        <v>254</v>
      </c>
      <c r="BE294" s="468">
        <f t="shared" si="232"/>
        <v>254</v>
      </c>
      <c r="BF294" s="468">
        <f t="shared" si="232"/>
        <v>0</v>
      </c>
      <c r="BG294" s="468">
        <f t="shared" si="232"/>
        <v>222</v>
      </c>
      <c r="BH294" s="468">
        <f t="shared" si="232"/>
        <v>232</v>
      </c>
      <c r="BI294" s="468">
        <f t="shared" si="232"/>
        <v>0</v>
      </c>
      <c r="BJ294" s="147">
        <v>219</v>
      </c>
      <c r="BK294" s="147">
        <v>219</v>
      </c>
      <c r="BL294" s="147">
        <v>219</v>
      </c>
      <c r="BM294" s="469"/>
      <c r="BN294" s="467">
        <f t="shared" ref="BN294:BQ294" si="233">SUM(BN295:BN304)</f>
        <v>252</v>
      </c>
      <c r="BO294" s="468">
        <f t="shared" si="233"/>
        <v>252</v>
      </c>
      <c r="BP294" s="468">
        <f t="shared" si="233"/>
        <v>0</v>
      </c>
      <c r="BQ294" s="468">
        <f t="shared" si="233"/>
        <v>252</v>
      </c>
      <c r="BR294" s="147">
        <v>462</v>
      </c>
      <c r="BS294" s="147">
        <v>0</v>
      </c>
      <c r="BT294" s="147">
        <v>268</v>
      </c>
      <c r="BU294" s="147">
        <v>268</v>
      </c>
      <c r="BV294" s="147">
        <v>268</v>
      </c>
      <c r="BW294" s="470"/>
      <c r="BX294" s="467">
        <f t="shared" ref="BX294:CC294" si="234">SUM(BX295:BX304)</f>
        <v>330</v>
      </c>
      <c r="BY294" s="468">
        <f t="shared" si="234"/>
        <v>403</v>
      </c>
      <c r="BZ294" s="468">
        <f t="shared" si="234"/>
        <v>0</v>
      </c>
      <c r="CA294" s="468">
        <f t="shared" si="234"/>
        <v>403</v>
      </c>
      <c r="CB294" s="468">
        <f t="shared" si="234"/>
        <v>458</v>
      </c>
      <c r="CC294" s="468">
        <f t="shared" si="234"/>
        <v>0</v>
      </c>
      <c r="CD294" s="147">
        <v>389</v>
      </c>
      <c r="CE294" s="147">
        <v>388</v>
      </c>
      <c r="CF294" s="147">
        <v>388</v>
      </c>
      <c r="CG294" s="471"/>
      <c r="CH294" s="478">
        <f t="shared" si="207"/>
        <v>1938</v>
      </c>
      <c r="CI294" s="479">
        <f t="shared" si="208"/>
        <v>2535</v>
      </c>
      <c r="CJ294" s="479">
        <f t="shared" si="209"/>
        <v>0</v>
      </c>
      <c r="CK294" s="479">
        <f t="shared" si="210"/>
        <v>2357</v>
      </c>
      <c r="CL294" s="479">
        <f t="shared" si="211"/>
        <v>2755</v>
      </c>
      <c r="CM294" s="479">
        <f t="shared" si="212"/>
        <v>0</v>
      </c>
      <c r="CN294" s="479">
        <f t="shared" si="213"/>
        <v>2258</v>
      </c>
      <c r="CO294" s="479">
        <f t="shared" si="214"/>
        <v>2257</v>
      </c>
      <c r="CP294" s="479">
        <f t="shared" si="215"/>
        <v>2257</v>
      </c>
      <c r="CR294" s="253">
        <f t="shared" si="216"/>
        <v>-100</v>
      </c>
      <c r="CS294" s="254">
        <f t="shared" si="217"/>
        <v>-278</v>
      </c>
    </row>
    <row r="295" spans="1:97" ht="15" customHeight="1" x14ac:dyDescent="0.25">
      <c r="A295" s="9"/>
      <c r="B295" s="480">
        <v>53</v>
      </c>
      <c r="C295" s="481" t="s">
        <v>609</v>
      </c>
      <c r="D295" s="481" t="s">
        <v>259</v>
      </c>
      <c r="E295" s="482" t="s">
        <v>671</v>
      </c>
      <c r="F295" s="483">
        <v>7</v>
      </c>
      <c r="G295" s="484">
        <v>20</v>
      </c>
      <c r="H295" s="484">
        <v>0</v>
      </c>
      <c r="I295" s="484">
        <v>20</v>
      </c>
      <c r="J295" s="484">
        <v>20</v>
      </c>
      <c r="K295" s="484">
        <v>0</v>
      </c>
      <c r="L295" s="485">
        <v>20</v>
      </c>
      <c r="M295" s="485">
        <v>20</v>
      </c>
      <c r="N295" s="485">
        <v>20</v>
      </c>
      <c r="O295" s="486"/>
      <c r="P295" s="487">
        <v>2</v>
      </c>
      <c r="Q295" s="484">
        <v>2</v>
      </c>
      <c r="R295" s="484">
        <v>0</v>
      </c>
      <c r="S295" s="488"/>
      <c r="T295" s="488"/>
      <c r="U295" s="488"/>
      <c r="V295" s="239"/>
      <c r="W295" s="243"/>
      <c r="X295" s="244"/>
      <c r="Y295" s="489"/>
      <c r="Z295" s="487">
        <v>1</v>
      </c>
      <c r="AA295" s="484">
        <v>0</v>
      </c>
      <c r="AB295" s="484">
        <v>0</v>
      </c>
      <c r="AC295" s="484">
        <v>0</v>
      </c>
      <c r="AD295" s="488"/>
      <c r="AE295" s="488"/>
      <c r="AF295" s="146"/>
      <c r="AG295" s="146"/>
      <c r="AH295" s="146"/>
      <c r="AI295" s="489"/>
      <c r="AJ295" s="487">
        <v>2</v>
      </c>
      <c r="AK295" s="484">
        <v>2</v>
      </c>
      <c r="AL295" s="484">
        <v>0</v>
      </c>
      <c r="AM295" s="484">
        <v>0</v>
      </c>
      <c r="AN295" s="484">
        <v>0</v>
      </c>
      <c r="AO295" s="484">
        <v>0</v>
      </c>
      <c r="AP295" s="146">
        <v>0</v>
      </c>
      <c r="AQ295" s="146">
        <v>0</v>
      </c>
      <c r="AR295" s="146">
        <v>0</v>
      </c>
      <c r="AS295" s="489"/>
      <c r="AT295" s="487">
        <v>0</v>
      </c>
      <c r="AU295" s="484">
        <v>10</v>
      </c>
      <c r="AV295" s="484">
        <v>0</v>
      </c>
      <c r="AW295" s="484">
        <v>10</v>
      </c>
      <c r="AX295" s="127">
        <v>10</v>
      </c>
      <c r="AY295" s="484">
        <v>0</v>
      </c>
      <c r="AZ295" s="146">
        <v>10</v>
      </c>
      <c r="BA295" s="146">
        <v>10</v>
      </c>
      <c r="BB295" s="146">
        <v>10</v>
      </c>
      <c r="BC295" s="489"/>
      <c r="BD295" s="487">
        <v>1</v>
      </c>
      <c r="BE295" s="484">
        <v>1</v>
      </c>
      <c r="BF295" s="484">
        <v>0</v>
      </c>
      <c r="BG295" s="484">
        <v>0</v>
      </c>
      <c r="BH295" s="484">
        <v>0</v>
      </c>
      <c r="BI295" s="484">
        <v>0</v>
      </c>
      <c r="BJ295" s="146">
        <v>0</v>
      </c>
      <c r="BK295" s="146">
        <v>0</v>
      </c>
      <c r="BL295" s="146">
        <v>0</v>
      </c>
      <c r="BM295" s="489"/>
      <c r="BN295" s="487">
        <v>2</v>
      </c>
      <c r="BO295" s="484">
        <v>2</v>
      </c>
      <c r="BP295" s="484">
        <v>0</v>
      </c>
      <c r="BQ295" s="484">
        <v>0</v>
      </c>
      <c r="BR295" s="146">
        <v>0</v>
      </c>
      <c r="BS295" s="146">
        <v>0</v>
      </c>
      <c r="BT295" s="146">
        <v>0</v>
      </c>
      <c r="BU295" s="146"/>
      <c r="BV295" s="146"/>
      <c r="BW295" s="490"/>
      <c r="BX295" s="487">
        <v>3</v>
      </c>
      <c r="BY295" s="484">
        <v>22</v>
      </c>
      <c r="BZ295" s="484">
        <v>0</v>
      </c>
      <c r="CA295" s="484">
        <v>22</v>
      </c>
      <c r="CB295" s="484">
        <v>27</v>
      </c>
      <c r="CC295" s="484">
        <v>0</v>
      </c>
      <c r="CD295" s="146">
        <v>27</v>
      </c>
      <c r="CE295" s="146">
        <v>27</v>
      </c>
      <c r="CF295" s="146">
        <v>27</v>
      </c>
      <c r="CG295" s="491"/>
      <c r="CH295" s="492">
        <f t="shared" si="207"/>
        <v>18</v>
      </c>
      <c r="CI295" s="493">
        <f t="shared" si="208"/>
        <v>59</v>
      </c>
      <c r="CJ295" s="493">
        <f t="shared" si="209"/>
        <v>0</v>
      </c>
      <c r="CK295" s="493">
        <f t="shared" si="210"/>
        <v>52</v>
      </c>
      <c r="CL295" s="493">
        <f t="shared" si="211"/>
        <v>57</v>
      </c>
      <c r="CM295" s="493">
        <f t="shared" si="212"/>
        <v>0</v>
      </c>
      <c r="CN295" s="493">
        <f t="shared" si="213"/>
        <v>57</v>
      </c>
      <c r="CO295" s="493">
        <f t="shared" si="214"/>
        <v>57</v>
      </c>
      <c r="CP295" s="493">
        <f t="shared" si="215"/>
        <v>57</v>
      </c>
      <c r="CQ295"/>
      <c r="CR295" s="255">
        <f t="shared" si="216"/>
        <v>5</v>
      </c>
      <c r="CS295" s="256">
        <f t="shared" si="217"/>
        <v>-2</v>
      </c>
    </row>
    <row r="296" spans="1:97" ht="15" customHeight="1" x14ac:dyDescent="0.25">
      <c r="A296" s="9"/>
      <c r="B296" s="480">
        <v>53</v>
      </c>
      <c r="C296" s="481" t="s">
        <v>609</v>
      </c>
      <c r="D296" s="481" t="s">
        <v>260</v>
      </c>
      <c r="E296" s="482" t="s">
        <v>672</v>
      </c>
      <c r="F296" s="483">
        <v>32</v>
      </c>
      <c r="G296" s="484">
        <v>62</v>
      </c>
      <c r="H296" s="484">
        <v>0</v>
      </c>
      <c r="I296" s="484">
        <v>62</v>
      </c>
      <c r="J296" s="484">
        <v>50</v>
      </c>
      <c r="K296" s="484">
        <v>0</v>
      </c>
      <c r="L296" s="485">
        <v>50</v>
      </c>
      <c r="M296" s="485">
        <v>50</v>
      </c>
      <c r="N296" s="485">
        <v>50</v>
      </c>
      <c r="O296" s="486"/>
      <c r="P296" s="487">
        <v>16</v>
      </c>
      <c r="Q296" s="484">
        <v>16</v>
      </c>
      <c r="R296" s="484">
        <v>0</v>
      </c>
      <c r="S296" s="484">
        <v>25</v>
      </c>
      <c r="T296" s="484">
        <v>25</v>
      </c>
      <c r="U296" s="484">
        <v>0</v>
      </c>
      <c r="V296" s="239">
        <v>25</v>
      </c>
      <c r="W296" s="243">
        <v>25</v>
      </c>
      <c r="X296" s="244">
        <v>25</v>
      </c>
      <c r="Y296" s="489"/>
      <c r="Z296" s="487">
        <v>10</v>
      </c>
      <c r="AA296" s="484">
        <v>28</v>
      </c>
      <c r="AB296" s="484">
        <v>0</v>
      </c>
      <c r="AC296" s="484">
        <v>28</v>
      </c>
      <c r="AD296" s="484">
        <v>28</v>
      </c>
      <c r="AE296" s="484">
        <v>0</v>
      </c>
      <c r="AF296" s="146">
        <v>28</v>
      </c>
      <c r="AG296" s="146">
        <v>28</v>
      </c>
      <c r="AH296" s="146">
        <v>28</v>
      </c>
      <c r="AI296" s="489"/>
      <c r="AJ296" s="487">
        <v>19</v>
      </c>
      <c r="AK296" s="484">
        <v>31</v>
      </c>
      <c r="AL296" s="484">
        <v>0</v>
      </c>
      <c r="AM296" s="484">
        <v>0</v>
      </c>
      <c r="AN296" s="484">
        <v>0</v>
      </c>
      <c r="AO296" s="484">
        <v>0</v>
      </c>
      <c r="AP296" s="146">
        <v>0</v>
      </c>
      <c r="AQ296" s="146">
        <v>0</v>
      </c>
      <c r="AR296" s="146">
        <v>0</v>
      </c>
      <c r="AS296" s="489"/>
      <c r="AT296" s="487">
        <v>22</v>
      </c>
      <c r="AU296" s="484">
        <v>18</v>
      </c>
      <c r="AV296" s="484">
        <v>0</v>
      </c>
      <c r="AW296" s="484">
        <v>18</v>
      </c>
      <c r="AX296" s="127">
        <v>18</v>
      </c>
      <c r="AY296" s="484">
        <v>0</v>
      </c>
      <c r="AZ296" s="146">
        <v>18</v>
      </c>
      <c r="BA296" s="146">
        <v>18</v>
      </c>
      <c r="BB296" s="146">
        <v>18</v>
      </c>
      <c r="BC296" s="489"/>
      <c r="BD296" s="487">
        <v>32</v>
      </c>
      <c r="BE296" s="484">
        <v>32</v>
      </c>
      <c r="BF296" s="484">
        <v>0</v>
      </c>
      <c r="BG296" s="484">
        <v>32</v>
      </c>
      <c r="BH296" s="484">
        <v>30</v>
      </c>
      <c r="BI296" s="484">
        <v>0</v>
      </c>
      <c r="BJ296" s="146">
        <v>30</v>
      </c>
      <c r="BK296" s="146">
        <v>30</v>
      </c>
      <c r="BL296" s="146">
        <v>30</v>
      </c>
      <c r="BM296" s="489"/>
      <c r="BN296" s="487">
        <v>34</v>
      </c>
      <c r="BO296" s="484">
        <v>34</v>
      </c>
      <c r="BP296" s="484">
        <v>0</v>
      </c>
      <c r="BQ296" s="484">
        <v>0</v>
      </c>
      <c r="BR296" s="146">
        <v>0</v>
      </c>
      <c r="BS296" s="146">
        <v>0</v>
      </c>
      <c r="BT296" s="146">
        <v>0</v>
      </c>
      <c r="BU296" s="146"/>
      <c r="BV296" s="146"/>
      <c r="BW296" s="490"/>
      <c r="BX296" s="487">
        <v>31</v>
      </c>
      <c r="BY296" s="484">
        <v>20</v>
      </c>
      <c r="BZ296" s="484">
        <v>0</v>
      </c>
      <c r="CA296" s="484">
        <v>20</v>
      </c>
      <c r="CB296" s="484">
        <v>30</v>
      </c>
      <c r="CC296" s="484">
        <v>0</v>
      </c>
      <c r="CD296" s="146">
        <v>30</v>
      </c>
      <c r="CE296" s="146">
        <v>30</v>
      </c>
      <c r="CF296" s="146">
        <v>30</v>
      </c>
      <c r="CG296" s="491"/>
      <c r="CH296" s="492">
        <f t="shared" si="207"/>
        <v>196</v>
      </c>
      <c r="CI296" s="493">
        <f t="shared" si="208"/>
        <v>241</v>
      </c>
      <c r="CJ296" s="493">
        <f t="shared" si="209"/>
        <v>0</v>
      </c>
      <c r="CK296" s="493">
        <f t="shared" si="210"/>
        <v>185</v>
      </c>
      <c r="CL296" s="493">
        <f t="shared" si="211"/>
        <v>181</v>
      </c>
      <c r="CM296" s="493">
        <f t="shared" si="212"/>
        <v>0</v>
      </c>
      <c r="CN296" s="493">
        <f t="shared" si="213"/>
        <v>181</v>
      </c>
      <c r="CO296" s="493">
        <f t="shared" si="214"/>
        <v>181</v>
      </c>
      <c r="CP296" s="493">
        <f t="shared" si="215"/>
        <v>181</v>
      </c>
      <c r="CQ296"/>
      <c r="CR296" s="255">
        <f t="shared" si="216"/>
        <v>-4</v>
      </c>
      <c r="CS296" s="256">
        <f t="shared" si="217"/>
        <v>-60</v>
      </c>
    </row>
    <row r="297" spans="1:97" ht="15" customHeight="1" x14ac:dyDescent="0.25">
      <c r="A297" s="9"/>
      <c r="B297" s="480">
        <v>53</v>
      </c>
      <c r="C297" s="481" t="s">
        <v>609</v>
      </c>
      <c r="D297" s="481" t="s">
        <v>261</v>
      </c>
      <c r="E297" s="482" t="s">
        <v>673</v>
      </c>
      <c r="F297" s="483">
        <v>10</v>
      </c>
      <c r="G297" s="484">
        <v>30</v>
      </c>
      <c r="H297" s="484">
        <v>0</v>
      </c>
      <c r="I297" s="484">
        <v>30</v>
      </c>
      <c r="J297" s="484">
        <v>40</v>
      </c>
      <c r="K297" s="484">
        <v>0</v>
      </c>
      <c r="L297" s="485">
        <v>40</v>
      </c>
      <c r="M297" s="485">
        <v>40</v>
      </c>
      <c r="N297" s="485">
        <v>40</v>
      </c>
      <c r="O297" s="486"/>
      <c r="P297" s="487">
        <v>11</v>
      </c>
      <c r="Q297" s="484">
        <v>11</v>
      </c>
      <c r="R297" s="484">
        <v>0</v>
      </c>
      <c r="S297" s="484">
        <v>30</v>
      </c>
      <c r="T297" s="484">
        <v>30</v>
      </c>
      <c r="U297" s="484">
        <v>0</v>
      </c>
      <c r="V297" s="239">
        <v>30</v>
      </c>
      <c r="W297" s="243">
        <v>30</v>
      </c>
      <c r="X297" s="244">
        <v>30</v>
      </c>
      <c r="Y297" s="489"/>
      <c r="Z297" s="487">
        <v>32</v>
      </c>
      <c r="AA297" s="484">
        <v>30</v>
      </c>
      <c r="AB297" s="484">
        <v>0</v>
      </c>
      <c r="AC297" s="484">
        <v>30</v>
      </c>
      <c r="AD297" s="484">
        <v>30</v>
      </c>
      <c r="AE297" s="484">
        <v>0</v>
      </c>
      <c r="AF297" s="146">
        <v>30</v>
      </c>
      <c r="AG297" s="146">
        <v>30</v>
      </c>
      <c r="AH297" s="146">
        <v>30</v>
      </c>
      <c r="AI297" s="489"/>
      <c r="AJ297" s="487">
        <v>26</v>
      </c>
      <c r="AK297" s="484">
        <v>31</v>
      </c>
      <c r="AL297" s="484">
        <v>0</v>
      </c>
      <c r="AM297" s="484">
        <v>30</v>
      </c>
      <c r="AN297" s="484">
        <v>31</v>
      </c>
      <c r="AO297" s="484">
        <v>0</v>
      </c>
      <c r="AP297" s="146">
        <v>25</v>
      </c>
      <c r="AQ297" s="146">
        <v>25</v>
      </c>
      <c r="AR297" s="146">
        <v>25</v>
      </c>
      <c r="AS297" s="489"/>
      <c r="AT297" s="487">
        <v>10</v>
      </c>
      <c r="AU297" s="484">
        <v>10</v>
      </c>
      <c r="AV297" s="484">
        <v>0</v>
      </c>
      <c r="AW297" s="484">
        <v>0</v>
      </c>
      <c r="AX297" s="127"/>
      <c r="AY297" s="488"/>
      <c r="AZ297" s="146"/>
      <c r="BA297" s="146"/>
      <c r="BB297" s="146"/>
      <c r="BC297" s="489"/>
      <c r="BD297" s="487">
        <v>35</v>
      </c>
      <c r="BE297" s="484">
        <v>35</v>
      </c>
      <c r="BF297" s="484">
        <v>0</v>
      </c>
      <c r="BG297" s="484">
        <v>35</v>
      </c>
      <c r="BH297" s="484">
        <v>30</v>
      </c>
      <c r="BI297" s="484">
        <v>0</v>
      </c>
      <c r="BJ297" s="146">
        <v>30</v>
      </c>
      <c r="BK297" s="146">
        <v>30</v>
      </c>
      <c r="BL297" s="146">
        <v>30</v>
      </c>
      <c r="BM297" s="489"/>
      <c r="BN297" s="487">
        <v>0</v>
      </c>
      <c r="BO297" s="484">
        <v>0</v>
      </c>
      <c r="BP297" s="484">
        <v>0</v>
      </c>
      <c r="BQ297" s="484">
        <v>0</v>
      </c>
      <c r="BR297" s="146">
        <v>0</v>
      </c>
      <c r="BS297" s="146">
        <v>0</v>
      </c>
      <c r="BT297" s="146">
        <v>0</v>
      </c>
      <c r="BU297" s="146"/>
      <c r="BV297" s="146"/>
      <c r="BW297" s="490"/>
      <c r="BX297" s="487">
        <v>10</v>
      </c>
      <c r="BY297" s="484">
        <v>60</v>
      </c>
      <c r="BZ297" s="484">
        <v>0</v>
      </c>
      <c r="CA297" s="484">
        <v>60</v>
      </c>
      <c r="CB297" s="484">
        <v>60</v>
      </c>
      <c r="CC297" s="484">
        <v>0</v>
      </c>
      <c r="CD297" s="146">
        <v>48</v>
      </c>
      <c r="CE297" s="146">
        <v>48</v>
      </c>
      <c r="CF297" s="146">
        <v>48</v>
      </c>
      <c r="CG297" s="491"/>
      <c r="CH297" s="492">
        <f t="shared" si="207"/>
        <v>134</v>
      </c>
      <c r="CI297" s="493">
        <f t="shared" si="208"/>
        <v>207</v>
      </c>
      <c r="CJ297" s="493">
        <f t="shared" si="209"/>
        <v>0</v>
      </c>
      <c r="CK297" s="493">
        <f t="shared" si="210"/>
        <v>215</v>
      </c>
      <c r="CL297" s="493">
        <f t="shared" si="211"/>
        <v>221</v>
      </c>
      <c r="CM297" s="493">
        <f t="shared" si="212"/>
        <v>0</v>
      </c>
      <c r="CN297" s="493">
        <f t="shared" si="213"/>
        <v>203</v>
      </c>
      <c r="CO297" s="493">
        <f t="shared" si="214"/>
        <v>203</v>
      </c>
      <c r="CP297" s="493">
        <f t="shared" si="215"/>
        <v>203</v>
      </c>
      <c r="CQ297"/>
      <c r="CR297" s="255">
        <f t="shared" si="216"/>
        <v>-12</v>
      </c>
      <c r="CS297" s="256">
        <f t="shared" si="217"/>
        <v>-4</v>
      </c>
    </row>
    <row r="298" spans="1:97" ht="15" customHeight="1" x14ac:dyDescent="0.25">
      <c r="A298" s="9"/>
      <c r="B298" s="480">
        <v>53</v>
      </c>
      <c r="C298" s="481" t="s">
        <v>609</v>
      </c>
      <c r="D298" s="481" t="s">
        <v>262</v>
      </c>
      <c r="E298" s="482" t="s">
        <v>674</v>
      </c>
      <c r="F298" s="483">
        <v>18</v>
      </c>
      <c r="G298" s="484">
        <v>30</v>
      </c>
      <c r="H298" s="484">
        <v>0</v>
      </c>
      <c r="I298" s="484">
        <v>18</v>
      </c>
      <c r="J298" s="484">
        <v>20</v>
      </c>
      <c r="K298" s="484">
        <v>0</v>
      </c>
      <c r="L298" s="485">
        <v>20</v>
      </c>
      <c r="M298" s="485">
        <v>20</v>
      </c>
      <c r="N298" s="485">
        <v>20</v>
      </c>
      <c r="O298" s="486"/>
      <c r="P298" s="487">
        <v>1</v>
      </c>
      <c r="Q298" s="484">
        <v>1</v>
      </c>
      <c r="R298" s="484">
        <v>0</v>
      </c>
      <c r="S298" s="488"/>
      <c r="T298" s="488"/>
      <c r="U298" s="488"/>
      <c r="V298" s="239"/>
      <c r="W298" s="243"/>
      <c r="X298" s="244"/>
      <c r="Y298" s="489"/>
      <c r="Z298" s="487">
        <v>0</v>
      </c>
      <c r="AA298" s="484">
        <v>0</v>
      </c>
      <c r="AB298" s="484">
        <v>0</v>
      </c>
      <c r="AC298" s="484">
        <v>0</v>
      </c>
      <c r="AD298" s="488"/>
      <c r="AE298" s="488"/>
      <c r="AF298" s="146"/>
      <c r="AG298" s="146"/>
      <c r="AH298" s="146"/>
      <c r="AI298" s="489"/>
      <c r="AJ298" s="487">
        <v>0</v>
      </c>
      <c r="AK298" s="484">
        <v>0</v>
      </c>
      <c r="AL298" s="484">
        <v>0</v>
      </c>
      <c r="AM298" s="484">
        <v>0</v>
      </c>
      <c r="AN298" s="484">
        <v>0</v>
      </c>
      <c r="AO298" s="484">
        <v>0</v>
      </c>
      <c r="AP298" s="146">
        <v>0</v>
      </c>
      <c r="AQ298" s="146">
        <v>0</v>
      </c>
      <c r="AR298" s="146">
        <v>0</v>
      </c>
      <c r="AS298" s="489"/>
      <c r="AT298" s="487">
        <v>0</v>
      </c>
      <c r="AU298" s="484">
        <v>0</v>
      </c>
      <c r="AV298" s="484">
        <v>0</v>
      </c>
      <c r="AW298" s="484">
        <v>0</v>
      </c>
      <c r="AX298" s="127"/>
      <c r="AY298" s="488"/>
      <c r="AZ298" s="146"/>
      <c r="BA298" s="146"/>
      <c r="BB298" s="146"/>
      <c r="BC298" s="489"/>
      <c r="BD298" s="487">
        <v>1</v>
      </c>
      <c r="BE298" s="484">
        <v>1</v>
      </c>
      <c r="BF298" s="484">
        <v>0</v>
      </c>
      <c r="BG298" s="484">
        <v>0</v>
      </c>
      <c r="BH298" s="484">
        <v>0</v>
      </c>
      <c r="BI298" s="484">
        <v>0</v>
      </c>
      <c r="BJ298" s="146">
        <v>0</v>
      </c>
      <c r="BK298" s="146">
        <v>0</v>
      </c>
      <c r="BL298" s="146">
        <v>0</v>
      </c>
      <c r="BM298" s="489"/>
      <c r="BN298" s="487">
        <v>1</v>
      </c>
      <c r="BO298" s="484">
        <v>1</v>
      </c>
      <c r="BP298" s="484">
        <v>0</v>
      </c>
      <c r="BQ298" s="484">
        <v>0</v>
      </c>
      <c r="BR298" s="146">
        <v>0</v>
      </c>
      <c r="BS298" s="146">
        <v>0</v>
      </c>
      <c r="BT298" s="146">
        <v>0</v>
      </c>
      <c r="BU298" s="146"/>
      <c r="BV298" s="146"/>
      <c r="BW298" s="490"/>
      <c r="BX298" s="487">
        <v>10</v>
      </c>
      <c r="BY298" s="484">
        <v>20</v>
      </c>
      <c r="BZ298" s="484">
        <v>0</v>
      </c>
      <c r="CA298" s="484">
        <v>20</v>
      </c>
      <c r="CB298" s="484">
        <v>15</v>
      </c>
      <c r="CC298" s="484">
        <v>0</v>
      </c>
      <c r="CD298" s="146">
        <v>15</v>
      </c>
      <c r="CE298" s="146">
        <v>15</v>
      </c>
      <c r="CF298" s="146">
        <v>15</v>
      </c>
      <c r="CG298" s="491"/>
      <c r="CH298" s="492">
        <f t="shared" si="207"/>
        <v>31</v>
      </c>
      <c r="CI298" s="493">
        <f t="shared" si="208"/>
        <v>53</v>
      </c>
      <c r="CJ298" s="493">
        <f t="shared" si="209"/>
        <v>0</v>
      </c>
      <c r="CK298" s="493">
        <f t="shared" si="210"/>
        <v>38</v>
      </c>
      <c r="CL298" s="493">
        <f t="shared" si="211"/>
        <v>35</v>
      </c>
      <c r="CM298" s="493">
        <f t="shared" si="212"/>
        <v>0</v>
      </c>
      <c r="CN298" s="493">
        <f t="shared" si="213"/>
        <v>35</v>
      </c>
      <c r="CO298" s="493">
        <f t="shared" si="214"/>
        <v>35</v>
      </c>
      <c r="CP298" s="493">
        <f t="shared" si="215"/>
        <v>35</v>
      </c>
      <c r="CQ298"/>
      <c r="CR298" s="255">
        <f t="shared" si="216"/>
        <v>-3</v>
      </c>
      <c r="CS298" s="256">
        <f t="shared" si="217"/>
        <v>-18</v>
      </c>
    </row>
    <row r="299" spans="1:97" ht="15" customHeight="1" x14ac:dyDescent="0.25">
      <c r="A299" s="9"/>
      <c r="B299" s="480">
        <v>53</v>
      </c>
      <c r="C299" s="481" t="s">
        <v>609</v>
      </c>
      <c r="D299" s="481" t="s">
        <v>263</v>
      </c>
      <c r="E299" s="482" t="s">
        <v>675</v>
      </c>
      <c r="F299" s="483">
        <v>10</v>
      </c>
      <c r="G299" s="484">
        <v>30</v>
      </c>
      <c r="H299" s="484">
        <v>0</v>
      </c>
      <c r="I299" s="484">
        <v>20</v>
      </c>
      <c r="J299" s="484">
        <v>10</v>
      </c>
      <c r="K299" s="484">
        <v>0</v>
      </c>
      <c r="L299" s="485">
        <v>10</v>
      </c>
      <c r="M299" s="485">
        <v>10</v>
      </c>
      <c r="N299" s="485">
        <v>10</v>
      </c>
      <c r="O299" s="486"/>
      <c r="P299" s="487">
        <v>1</v>
      </c>
      <c r="Q299" s="484">
        <v>1</v>
      </c>
      <c r="R299" s="484">
        <v>0</v>
      </c>
      <c r="S299" s="488"/>
      <c r="T299" s="488"/>
      <c r="U299" s="488"/>
      <c r="V299" s="239"/>
      <c r="W299" s="243"/>
      <c r="X299" s="244"/>
      <c r="Y299" s="489"/>
      <c r="Z299" s="487">
        <v>0</v>
      </c>
      <c r="AA299" s="484">
        <v>0</v>
      </c>
      <c r="AB299" s="484">
        <v>0</v>
      </c>
      <c r="AC299" s="484">
        <v>0</v>
      </c>
      <c r="AD299" s="488"/>
      <c r="AE299" s="488"/>
      <c r="AF299" s="146"/>
      <c r="AG299" s="146"/>
      <c r="AH299" s="146"/>
      <c r="AI299" s="489"/>
      <c r="AJ299" s="487">
        <v>2</v>
      </c>
      <c r="AK299" s="484">
        <v>2</v>
      </c>
      <c r="AL299" s="484">
        <v>0</v>
      </c>
      <c r="AM299" s="484">
        <v>0</v>
      </c>
      <c r="AN299" s="484">
        <v>0</v>
      </c>
      <c r="AO299" s="484">
        <v>0</v>
      </c>
      <c r="AP299" s="146">
        <v>0</v>
      </c>
      <c r="AQ299" s="146">
        <v>0</v>
      </c>
      <c r="AR299" s="146">
        <v>0</v>
      </c>
      <c r="AS299" s="489"/>
      <c r="AT299" s="487">
        <v>0</v>
      </c>
      <c r="AU299" s="484">
        <v>0</v>
      </c>
      <c r="AV299" s="484">
        <v>0</v>
      </c>
      <c r="AW299" s="484">
        <v>0</v>
      </c>
      <c r="AX299" s="127"/>
      <c r="AY299" s="488"/>
      <c r="AZ299" s="146"/>
      <c r="BA299" s="146"/>
      <c r="BB299" s="146"/>
      <c r="BC299" s="489"/>
      <c r="BD299" s="487">
        <v>19</v>
      </c>
      <c r="BE299" s="484">
        <v>19</v>
      </c>
      <c r="BF299" s="484">
        <v>0</v>
      </c>
      <c r="BG299" s="484">
        <v>0</v>
      </c>
      <c r="BH299" s="484">
        <v>0</v>
      </c>
      <c r="BI299" s="484">
        <v>0</v>
      </c>
      <c r="BJ299" s="146">
        <v>0</v>
      </c>
      <c r="BK299" s="146">
        <v>0</v>
      </c>
      <c r="BL299" s="146">
        <v>0</v>
      </c>
      <c r="BM299" s="489"/>
      <c r="BN299" s="487">
        <v>1</v>
      </c>
      <c r="BO299" s="484">
        <v>1</v>
      </c>
      <c r="BP299" s="484">
        <v>0</v>
      </c>
      <c r="BQ299" s="484">
        <v>0</v>
      </c>
      <c r="BR299" s="146">
        <v>0</v>
      </c>
      <c r="BS299" s="146">
        <v>0</v>
      </c>
      <c r="BT299" s="146">
        <v>0</v>
      </c>
      <c r="BU299" s="146"/>
      <c r="BV299" s="146"/>
      <c r="BW299" s="490"/>
      <c r="BX299" s="487">
        <v>15</v>
      </c>
      <c r="BY299" s="484">
        <v>0</v>
      </c>
      <c r="BZ299" s="484">
        <v>0</v>
      </c>
      <c r="CA299" s="484">
        <v>0</v>
      </c>
      <c r="CB299" s="484">
        <v>0</v>
      </c>
      <c r="CC299" s="484">
        <v>0</v>
      </c>
      <c r="CD299" s="146">
        <v>0</v>
      </c>
      <c r="CE299" s="146">
        <v>0</v>
      </c>
      <c r="CF299" s="146">
        <v>0</v>
      </c>
      <c r="CG299" s="491"/>
      <c r="CH299" s="492">
        <f t="shared" si="207"/>
        <v>48</v>
      </c>
      <c r="CI299" s="493">
        <f t="shared" si="208"/>
        <v>53</v>
      </c>
      <c r="CJ299" s="493">
        <f t="shared" si="209"/>
        <v>0</v>
      </c>
      <c r="CK299" s="493">
        <f t="shared" si="210"/>
        <v>20</v>
      </c>
      <c r="CL299" s="493">
        <f t="shared" si="211"/>
        <v>10</v>
      </c>
      <c r="CM299" s="493">
        <f t="shared" si="212"/>
        <v>0</v>
      </c>
      <c r="CN299" s="493">
        <f t="shared" si="213"/>
        <v>10</v>
      </c>
      <c r="CO299" s="493">
        <f t="shared" si="214"/>
        <v>10</v>
      </c>
      <c r="CP299" s="493">
        <f t="shared" si="215"/>
        <v>10</v>
      </c>
      <c r="CQ299"/>
      <c r="CR299" s="255">
        <f t="shared" si="216"/>
        <v>-10</v>
      </c>
      <c r="CS299" s="256">
        <f t="shared" si="217"/>
        <v>-43</v>
      </c>
    </row>
    <row r="300" spans="1:97" ht="15" customHeight="1" x14ac:dyDescent="0.25">
      <c r="A300" s="9"/>
      <c r="B300" s="480">
        <v>53</v>
      </c>
      <c r="C300" s="481" t="s">
        <v>609</v>
      </c>
      <c r="D300" s="481" t="s">
        <v>264</v>
      </c>
      <c r="E300" s="482" t="s">
        <v>676</v>
      </c>
      <c r="F300" s="483">
        <v>15</v>
      </c>
      <c r="G300" s="484">
        <v>31</v>
      </c>
      <c r="H300" s="484">
        <v>0</v>
      </c>
      <c r="I300" s="484">
        <v>31</v>
      </c>
      <c r="J300" s="484">
        <v>30</v>
      </c>
      <c r="K300" s="484">
        <v>0</v>
      </c>
      <c r="L300" s="485">
        <v>30</v>
      </c>
      <c r="M300" s="485">
        <v>30</v>
      </c>
      <c r="N300" s="485">
        <v>30</v>
      </c>
      <c r="O300" s="486"/>
      <c r="P300" s="487">
        <v>14</v>
      </c>
      <c r="Q300" s="484">
        <v>14</v>
      </c>
      <c r="R300" s="484">
        <v>0</v>
      </c>
      <c r="S300" s="484">
        <v>0</v>
      </c>
      <c r="T300" s="488"/>
      <c r="U300" s="488"/>
      <c r="V300" s="239"/>
      <c r="W300" s="243"/>
      <c r="X300" s="244"/>
      <c r="Y300" s="489"/>
      <c r="Z300" s="487">
        <v>12</v>
      </c>
      <c r="AA300" s="484">
        <v>30</v>
      </c>
      <c r="AB300" s="484">
        <v>0</v>
      </c>
      <c r="AC300" s="484">
        <v>30</v>
      </c>
      <c r="AD300" s="484">
        <v>30</v>
      </c>
      <c r="AE300" s="484">
        <v>0</v>
      </c>
      <c r="AF300" s="146">
        <v>30</v>
      </c>
      <c r="AG300" s="146">
        <v>30</v>
      </c>
      <c r="AH300" s="146">
        <v>30</v>
      </c>
      <c r="AI300" s="489"/>
      <c r="AJ300" s="487">
        <v>11</v>
      </c>
      <c r="AK300" s="484">
        <v>11</v>
      </c>
      <c r="AL300" s="484">
        <v>0</v>
      </c>
      <c r="AM300" s="484">
        <v>0</v>
      </c>
      <c r="AN300" s="484">
        <v>0</v>
      </c>
      <c r="AO300" s="484">
        <v>0</v>
      </c>
      <c r="AP300" s="146">
        <v>0</v>
      </c>
      <c r="AQ300" s="146">
        <v>0</v>
      </c>
      <c r="AR300" s="146">
        <v>0</v>
      </c>
      <c r="AS300" s="489"/>
      <c r="AT300" s="487">
        <v>15</v>
      </c>
      <c r="AU300" s="484">
        <v>44</v>
      </c>
      <c r="AV300" s="484">
        <v>0</v>
      </c>
      <c r="AW300" s="484">
        <v>44</v>
      </c>
      <c r="AX300" s="127">
        <v>44</v>
      </c>
      <c r="AY300" s="484">
        <v>0</v>
      </c>
      <c r="AZ300" s="146">
        <v>37</v>
      </c>
      <c r="BA300" s="146">
        <v>37</v>
      </c>
      <c r="BB300" s="146">
        <v>37</v>
      </c>
      <c r="BC300" s="489"/>
      <c r="BD300" s="487">
        <v>33</v>
      </c>
      <c r="BE300" s="484">
        <v>33</v>
      </c>
      <c r="BF300" s="484">
        <v>0</v>
      </c>
      <c r="BG300" s="484">
        <v>0</v>
      </c>
      <c r="BH300" s="484">
        <v>0</v>
      </c>
      <c r="BI300" s="484">
        <v>0</v>
      </c>
      <c r="BJ300" s="146">
        <v>0</v>
      </c>
      <c r="BK300" s="146">
        <v>0</v>
      </c>
      <c r="BL300" s="146">
        <v>0</v>
      </c>
      <c r="BM300" s="489"/>
      <c r="BN300" s="487">
        <v>15</v>
      </c>
      <c r="BO300" s="484">
        <v>15</v>
      </c>
      <c r="BP300" s="484">
        <v>0</v>
      </c>
      <c r="BQ300" s="484">
        <v>30</v>
      </c>
      <c r="BR300" s="146">
        <v>30</v>
      </c>
      <c r="BS300" s="146">
        <v>0</v>
      </c>
      <c r="BT300" s="146">
        <v>28</v>
      </c>
      <c r="BU300" s="146">
        <v>28</v>
      </c>
      <c r="BV300" s="146">
        <v>28</v>
      </c>
      <c r="BW300" s="490"/>
      <c r="BX300" s="487">
        <v>25</v>
      </c>
      <c r="BY300" s="484">
        <v>20</v>
      </c>
      <c r="BZ300" s="484">
        <v>0</v>
      </c>
      <c r="CA300" s="484">
        <v>20</v>
      </c>
      <c r="CB300" s="484">
        <v>20</v>
      </c>
      <c r="CC300" s="484">
        <v>0</v>
      </c>
      <c r="CD300" s="146">
        <v>18</v>
      </c>
      <c r="CE300" s="146">
        <v>18</v>
      </c>
      <c r="CF300" s="146">
        <v>18</v>
      </c>
      <c r="CG300" s="491"/>
      <c r="CH300" s="492">
        <f t="shared" si="207"/>
        <v>140</v>
      </c>
      <c r="CI300" s="493">
        <f t="shared" si="208"/>
        <v>198</v>
      </c>
      <c r="CJ300" s="493">
        <f t="shared" si="209"/>
        <v>0</v>
      </c>
      <c r="CK300" s="493">
        <f t="shared" si="210"/>
        <v>155</v>
      </c>
      <c r="CL300" s="493">
        <f t="shared" si="211"/>
        <v>154</v>
      </c>
      <c r="CM300" s="493">
        <f t="shared" si="212"/>
        <v>0</v>
      </c>
      <c r="CN300" s="493">
        <f t="shared" si="213"/>
        <v>143</v>
      </c>
      <c r="CO300" s="493">
        <f t="shared" si="214"/>
        <v>143</v>
      </c>
      <c r="CP300" s="493">
        <f t="shared" si="215"/>
        <v>143</v>
      </c>
      <c r="CQ300"/>
      <c r="CR300" s="255">
        <f t="shared" si="216"/>
        <v>-12</v>
      </c>
      <c r="CS300" s="256">
        <f t="shared" si="217"/>
        <v>-55</v>
      </c>
    </row>
    <row r="301" spans="1:97" ht="15" customHeight="1" x14ac:dyDescent="0.25">
      <c r="A301" s="9"/>
      <c r="B301" s="480">
        <v>53</v>
      </c>
      <c r="C301" s="481" t="s">
        <v>609</v>
      </c>
      <c r="D301" s="481" t="s">
        <v>265</v>
      </c>
      <c r="E301" s="482" t="s">
        <v>677</v>
      </c>
      <c r="F301" s="483">
        <v>62</v>
      </c>
      <c r="G301" s="484">
        <v>93</v>
      </c>
      <c r="H301" s="484">
        <v>0</v>
      </c>
      <c r="I301" s="484">
        <v>93</v>
      </c>
      <c r="J301" s="484">
        <v>95</v>
      </c>
      <c r="K301" s="484">
        <v>0</v>
      </c>
      <c r="L301" s="485">
        <v>93</v>
      </c>
      <c r="M301" s="485">
        <v>93</v>
      </c>
      <c r="N301" s="485">
        <v>93</v>
      </c>
      <c r="O301" s="486"/>
      <c r="P301" s="487">
        <v>131</v>
      </c>
      <c r="Q301" s="484">
        <v>131</v>
      </c>
      <c r="R301" s="484">
        <v>0</v>
      </c>
      <c r="S301" s="484">
        <v>146</v>
      </c>
      <c r="T301" s="484">
        <v>174</v>
      </c>
      <c r="U301" s="484">
        <v>0</v>
      </c>
      <c r="V301" s="233">
        <v>146</v>
      </c>
      <c r="W301" s="234">
        <v>146</v>
      </c>
      <c r="X301" s="235">
        <v>146</v>
      </c>
      <c r="Y301" s="489"/>
      <c r="Z301" s="487">
        <v>118</v>
      </c>
      <c r="AA301" s="484">
        <v>136</v>
      </c>
      <c r="AB301" s="484">
        <v>0</v>
      </c>
      <c r="AC301" s="484">
        <v>136</v>
      </c>
      <c r="AD301" s="484">
        <v>138</v>
      </c>
      <c r="AE301" s="484">
        <v>0</v>
      </c>
      <c r="AF301" s="146">
        <v>144</v>
      </c>
      <c r="AG301" s="146">
        <v>144</v>
      </c>
      <c r="AH301" s="146">
        <v>144</v>
      </c>
      <c r="AI301" s="489"/>
      <c r="AJ301" s="487">
        <v>133</v>
      </c>
      <c r="AK301" s="484">
        <v>170</v>
      </c>
      <c r="AL301" s="484">
        <v>0</v>
      </c>
      <c r="AM301" s="484">
        <v>170</v>
      </c>
      <c r="AN301" s="484">
        <v>196</v>
      </c>
      <c r="AO301" s="484">
        <v>0</v>
      </c>
      <c r="AP301" s="146">
        <v>150</v>
      </c>
      <c r="AQ301" s="146">
        <v>150</v>
      </c>
      <c r="AR301" s="146">
        <v>150</v>
      </c>
      <c r="AS301" s="489"/>
      <c r="AT301" s="487">
        <v>104</v>
      </c>
      <c r="AU301" s="484">
        <v>288</v>
      </c>
      <c r="AV301" s="484">
        <v>0</v>
      </c>
      <c r="AW301" s="484">
        <v>288</v>
      </c>
      <c r="AX301" s="127">
        <v>288</v>
      </c>
      <c r="AY301" s="484">
        <v>0</v>
      </c>
      <c r="AZ301" s="146">
        <v>242</v>
      </c>
      <c r="BA301" s="146">
        <v>242</v>
      </c>
      <c r="BB301" s="146">
        <v>242</v>
      </c>
      <c r="BC301" s="489"/>
      <c r="BD301" s="487">
        <v>93</v>
      </c>
      <c r="BE301" s="484">
        <v>93</v>
      </c>
      <c r="BF301" s="484">
        <v>0</v>
      </c>
      <c r="BG301" s="484">
        <v>130</v>
      </c>
      <c r="BH301" s="484">
        <v>142</v>
      </c>
      <c r="BI301" s="484">
        <v>0</v>
      </c>
      <c r="BJ301" s="146">
        <v>129</v>
      </c>
      <c r="BK301" s="146">
        <v>129</v>
      </c>
      <c r="BL301" s="146">
        <v>129</v>
      </c>
      <c r="BM301" s="489"/>
      <c r="BN301" s="487">
        <v>151</v>
      </c>
      <c r="BO301" s="484">
        <v>151</v>
      </c>
      <c r="BP301" s="484">
        <v>0</v>
      </c>
      <c r="BQ301" s="484">
        <v>186</v>
      </c>
      <c r="BR301" s="146">
        <v>361</v>
      </c>
      <c r="BS301" s="146">
        <v>0</v>
      </c>
      <c r="BT301" s="146">
        <v>186</v>
      </c>
      <c r="BU301" s="146">
        <v>186</v>
      </c>
      <c r="BV301" s="146">
        <v>186</v>
      </c>
      <c r="BW301" s="490"/>
      <c r="BX301" s="487">
        <v>163</v>
      </c>
      <c r="BY301" s="484">
        <v>182</v>
      </c>
      <c r="BZ301" s="484">
        <v>0</v>
      </c>
      <c r="CA301" s="484">
        <v>182</v>
      </c>
      <c r="CB301" s="484">
        <v>236</v>
      </c>
      <c r="CC301" s="484">
        <v>0</v>
      </c>
      <c r="CD301" s="146">
        <v>196</v>
      </c>
      <c r="CE301" s="146">
        <v>196</v>
      </c>
      <c r="CF301" s="146">
        <v>196</v>
      </c>
      <c r="CG301" s="491"/>
      <c r="CH301" s="492">
        <f t="shared" si="207"/>
        <v>955</v>
      </c>
      <c r="CI301" s="493">
        <f t="shared" si="208"/>
        <v>1244</v>
      </c>
      <c r="CJ301" s="493">
        <f t="shared" si="209"/>
        <v>0</v>
      </c>
      <c r="CK301" s="493">
        <f t="shared" si="210"/>
        <v>1331</v>
      </c>
      <c r="CL301" s="493">
        <f t="shared" si="211"/>
        <v>1630</v>
      </c>
      <c r="CM301" s="493">
        <f t="shared" si="212"/>
        <v>0</v>
      </c>
      <c r="CN301" s="493">
        <f t="shared" si="213"/>
        <v>1286</v>
      </c>
      <c r="CO301" s="493">
        <f t="shared" si="214"/>
        <v>1286</v>
      </c>
      <c r="CP301" s="493">
        <f t="shared" si="215"/>
        <v>1286</v>
      </c>
      <c r="CQ301"/>
      <c r="CR301" s="255">
        <f t="shared" si="216"/>
        <v>-45</v>
      </c>
      <c r="CS301" s="256">
        <f t="shared" si="217"/>
        <v>42</v>
      </c>
    </row>
    <row r="302" spans="1:97" ht="15" customHeight="1" x14ac:dyDescent="0.25">
      <c r="A302" s="9"/>
      <c r="B302" s="480">
        <v>53</v>
      </c>
      <c r="C302" s="481" t="s">
        <v>609</v>
      </c>
      <c r="D302" s="481" t="s">
        <v>266</v>
      </c>
      <c r="E302" s="482" t="s">
        <v>678</v>
      </c>
      <c r="F302" s="483">
        <v>8</v>
      </c>
      <c r="G302" s="484">
        <v>30</v>
      </c>
      <c r="H302" s="484">
        <v>0</v>
      </c>
      <c r="I302" s="484">
        <v>30</v>
      </c>
      <c r="J302" s="484">
        <v>30</v>
      </c>
      <c r="K302" s="484">
        <v>0</v>
      </c>
      <c r="L302" s="485">
        <v>30</v>
      </c>
      <c r="M302" s="485">
        <v>30</v>
      </c>
      <c r="N302" s="485">
        <v>30</v>
      </c>
      <c r="O302" s="486"/>
      <c r="P302" s="487">
        <v>35</v>
      </c>
      <c r="Q302" s="484">
        <v>35</v>
      </c>
      <c r="R302" s="484">
        <v>0</v>
      </c>
      <c r="S302" s="484">
        <v>40</v>
      </c>
      <c r="T302" s="484">
        <v>48</v>
      </c>
      <c r="U302" s="484">
        <v>0</v>
      </c>
      <c r="V302" s="233">
        <v>42</v>
      </c>
      <c r="W302" s="234">
        <v>42</v>
      </c>
      <c r="X302" s="235">
        <v>42</v>
      </c>
      <c r="Y302" s="489"/>
      <c r="Z302" s="487">
        <v>6</v>
      </c>
      <c r="AA302" s="484">
        <v>44</v>
      </c>
      <c r="AB302" s="484">
        <v>0</v>
      </c>
      <c r="AC302" s="484">
        <v>44</v>
      </c>
      <c r="AD302" s="484">
        <v>48</v>
      </c>
      <c r="AE302" s="484">
        <v>0</v>
      </c>
      <c r="AF302" s="177">
        <v>46</v>
      </c>
      <c r="AG302" s="177">
        <v>46</v>
      </c>
      <c r="AH302" s="177">
        <v>46</v>
      </c>
      <c r="AI302" s="489"/>
      <c r="AJ302" s="487">
        <v>21</v>
      </c>
      <c r="AK302" s="484">
        <v>50</v>
      </c>
      <c r="AL302" s="484">
        <v>0</v>
      </c>
      <c r="AM302" s="484">
        <v>50</v>
      </c>
      <c r="AN302" s="484">
        <v>52</v>
      </c>
      <c r="AO302" s="484">
        <v>0</v>
      </c>
      <c r="AP302" s="146">
        <v>45</v>
      </c>
      <c r="AQ302" s="146">
        <v>45</v>
      </c>
      <c r="AR302" s="146">
        <v>45</v>
      </c>
      <c r="AS302" s="489"/>
      <c r="AT302" s="487">
        <v>13</v>
      </c>
      <c r="AU302" s="484">
        <v>13</v>
      </c>
      <c r="AV302" s="484">
        <v>0</v>
      </c>
      <c r="AW302" s="484">
        <v>36</v>
      </c>
      <c r="AX302" s="127">
        <v>68</v>
      </c>
      <c r="AY302" s="484">
        <v>0</v>
      </c>
      <c r="AZ302" s="146">
        <v>41</v>
      </c>
      <c r="BA302" s="146">
        <v>41</v>
      </c>
      <c r="BB302" s="146">
        <v>41</v>
      </c>
      <c r="BC302" s="489"/>
      <c r="BD302" s="487">
        <v>11</v>
      </c>
      <c r="BE302" s="484">
        <v>11</v>
      </c>
      <c r="BF302" s="484">
        <v>0</v>
      </c>
      <c r="BG302" s="484">
        <v>25</v>
      </c>
      <c r="BH302" s="484">
        <v>30</v>
      </c>
      <c r="BI302" s="484">
        <v>0</v>
      </c>
      <c r="BJ302" s="146">
        <v>30</v>
      </c>
      <c r="BK302" s="146">
        <v>30</v>
      </c>
      <c r="BL302" s="146">
        <v>30</v>
      </c>
      <c r="BM302" s="489"/>
      <c r="BN302" s="487">
        <v>13</v>
      </c>
      <c r="BO302" s="484">
        <v>13</v>
      </c>
      <c r="BP302" s="484">
        <v>0</v>
      </c>
      <c r="BQ302" s="484">
        <v>30</v>
      </c>
      <c r="BR302" s="146">
        <v>61</v>
      </c>
      <c r="BS302" s="146">
        <v>0</v>
      </c>
      <c r="BT302" s="146">
        <v>48</v>
      </c>
      <c r="BU302" s="146">
        <v>48</v>
      </c>
      <c r="BV302" s="146">
        <v>48</v>
      </c>
      <c r="BW302" s="490"/>
      <c r="BX302" s="487">
        <v>30</v>
      </c>
      <c r="BY302" s="484">
        <v>79</v>
      </c>
      <c r="BZ302" s="484">
        <v>0</v>
      </c>
      <c r="CA302" s="484">
        <v>79</v>
      </c>
      <c r="CB302" s="484">
        <v>70</v>
      </c>
      <c r="CC302" s="484">
        <v>0</v>
      </c>
      <c r="CD302" s="146">
        <v>55</v>
      </c>
      <c r="CE302" s="146">
        <v>54</v>
      </c>
      <c r="CF302" s="146">
        <v>54</v>
      </c>
      <c r="CG302" s="491"/>
      <c r="CH302" s="492">
        <f t="shared" si="207"/>
        <v>137</v>
      </c>
      <c r="CI302" s="493">
        <f t="shared" si="208"/>
        <v>275</v>
      </c>
      <c r="CJ302" s="493">
        <f t="shared" si="209"/>
        <v>0</v>
      </c>
      <c r="CK302" s="493">
        <f t="shared" si="210"/>
        <v>334</v>
      </c>
      <c r="CL302" s="493">
        <f t="shared" si="211"/>
        <v>407</v>
      </c>
      <c r="CM302" s="493">
        <f t="shared" si="212"/>
        <v>0</v>
      </c>
      <c r="CN302" s="493">
        <f t="shared" si="213"/>
        <v>337</v>
      </c>
      <c r="CO302" s="493">
        <f t="shared" si="214"/>
        <v>336</v>
      </c>
      <c r="CP302" s="493">
        <f t="shared" si="215"/>
        <v>336</v>
      </c>
      <c r="CQ302"/>
      <c r="CR302" s="255">
        <f t="shared" si="216"/>
        <v>2</v>
      </c>
      <c r="CS302" s="256">
        <f t="shared" si="217"/>
        <v>61</v>
      </c>
    </row>
    <row r="303" spans="1:97" ht="15" customHeight="1" x14ac:dyDescent="0.25">
      <c r="A303" s="9"/>
      <c r="B303" s="480">
        <v>53</v>
      </c>
      <c r="C303" s="481" t="s">
        <v>609</v>
      </c>
      <c r="D303" s="481" t="s">
        <v>267</v>
      </c>
      <c r="E303" s="482" t="s">
        <v>679</v>
      </c>
      <c r="F303" s="483">
        <v>19</v>
      </c>
      <c r="G303" s="484">
        <v>21</v>
      </c>
      <c r="H303" s="484">
        <v>0</v>
      </c>
      <c r="I303" s="484">
        <v>21</v>
      </c>
      <c r="J303" s="484">
        <v>0</v>
      </c>
      <c r="K303" s="484">
        <v>0</v>
      </c>
      <c r="L303" s="485" t="s">
        <v>929</v>
      </c>
      <c r="M303" s="485" t="s">
        <v>929</v>
      </c>
      <c r="N303" s="485" t="s">
        <v>929</v>
      </c>
      <c r="O303" s="486"/>
      <c r="P303" s="487">
        <v>35</v>
      </c>
      <c r="Q303" s="484">
        <v>35</v>
      </c>
      <c r="R303" s="484">
        <v>0</v>
      </c>
      <c r="S303" s="484">
        <v>0</v>
      </c>
      <c r="T303" s="484">
        <v>50</v>
      </c>
      <c r="U303" s="484">
        <v>0</v>
      </c>
      <c r="V303" s="233">
        <v>0</v>
      </c>
      <c r="W303" s="234">
        <v>0</v>
      </c>
      <c r="X303" s="235">
        <v>0</v>
      </c>
      <c r="Y303" s="489"/>
      <c r="Z303" s="487">
        <v>33</v>
      </c>
      <c r="AA303" s="484">
        <v>0</v>
      </c>
      <c r="AB303" s="484">
        <v>0</v>
      </c>
      <c r="AC303" s="484">
        <v>0</v>
      </c>
      <c r="AD303" s="488"/>
      <c r="AE303" s="488"/>
      <c r="AF303" s="146"/>
      <c r="AG303" s="146"/>
      <c r="AH303" s="146"/>
      <c r="AI303" s="489"/>
      <c r="AJ303" s="487">
        <v>52</v>
      </c>
      <c r="AK303" s="484">
        <v>52</v>
      </c>
      <c r="AL303" s="484">
        <v>0</v>
      </c>
      <c r="AM303" s="484">
        <v>0</v>
      </c>
      <c r="AN303" s="484">
        <v>0</v>
      </c>
      <c r="AO303" s="484">
        <v>0</v>
      </c>
      <c r="AP303" s="146">
        <v>0</v>
      </c>
      <c r="AQ303" s="146">
        <v>0</v>
      </c>
      <c r="AR303" s="146">
        <v>0</v>
      </c>
      <c r="AS303" s="489"/>
      <c r="AT303" s="487">
        <v>31</v>
      </c>
      <c r="AU303" s="484">
        <v>31</v>
      </c>
      <c r="AV303" s="484">
        <v>0</v>
      </c>
      <c r="AW303" s="484">
        <v>0</v>
      </c>
      <c r="AX303" s="127"/>
      <c r="AY303" s="488"/>
      <c r="AZ303" s="146"/>
      <c r="BA303" s="146"/>
      <c r="BB303" s="146"/>
      <c r="BC303" s="489"/>
      <c r="BD303" s="487">
        <v>28</v>
      </c>
      <c r="BE303" s="484">
        <v>28</v>
      </c>
      <c r="BF303" s="484">
        <v>0</v>
      </c>
      <c r="BG303" s="484">
        <v>0</v>
      </c>
      <c r="BH303" s="484">
        <v>0</v>
      </c>
      <c r="BI303" s="484">
        <v>0</v>
      </c>
      <c r="BJ303" s="146">
        <v>0</v>
      </c>
      <c r="BK303" s="146">
        <v>0</v>
      </c>
      <c r="BL303" s="146">
        <v>0</v>
      </c>
      <c r="BM303" s="489"/>
      <c r="BN303" s="487">
        <v>34</v>
      </c>
      <c r="BO303" s="484">
        <v>34</v>
      </c>
      <c r="BP303" s="484">
        <v>0</v>
      </c>
      <c r="BQ303" s="484">
        <v>0</v>
      </c>
      <c r="BR303" s="146">
        <v>0</v>
      </c>
      <c r="BS303" s="146">
        <v>0</v>
      </c>
      <c r="BT303" s="146">
        <v>0</v>
      </c>
      <c r="BU303" s="146"/>
      <c r="BV303" s="146"/>
      <c r="BW303" s="490"/>
      <c r="BX303" s="487">
        <v>43</v>
      </c>
      <c r="BY303" s="484">
        <v>0</v>
      </c>
      <c r="BZ303" s="484">
        <v>0</v>
      </c>
      <c r="CA303" s="484">
        <v>0</v>
      </c>
      <c r="CB303" s="484">
        <v>0</v>
      </c>
      <c r="CC303" s="484">
        <v>0</v>
      </c>
      <c r="CD303" s="146">
        <v>0</v>
      </c>
      <c r="CE303" s="146">
        <v>0</v>
      </c>
      <c r="CF303" s="146">
        <v>0</v>
      </c>
      <c r="CG303" s="491"/>
      <c r="CH303" s="492">
        <f t="shared" si="207"/>
        <v>275</v>
      </c>
      <c r="CI303" s="493">
        <f t="shared" si="208"/>
        <v>201</v>
      </c>
      <c r="CJ303" s="493">
        <f t="shared" si="209"/>
        <v>0</v>
      </c>
      <c r="CK303" s="493">
        <f t="shared" si="210"/>
        <v>21</v>
      </c>
      <c r="CL303" s="493">
        <f t="shared" si="211"/>
        <v>50</v>
      </c>
      <c r="CM303" s="493">
        <f t="shared" si="212"/>
        <v>0</v>
      </c>
      <c r="CN303" s="493">
        <f t="shared" si="213"/>
        <v>0</v>
      </c>
      <c r="CO303" s="493">
        <f t="shared" si="214"/>
        <v>0</v>
      </c>
      <c r="CP303" s="493">
        <f t="shared" si="215"/>
        <v>0</v>
      </c>
      <c r="CQ303"/>
      <c r="CR303" s="255">
        <f t="shared" si="216"/>
        <v>-21</v>
      </c>
      <c r="CS303" s="256">
        <f t="shared" si="217"/>
        <v>-201</v>
      </c>
    </row>
    <row r="304" spans="1:97" ht="15" customHeight="1" x14ac:dyDescent="0.25">
      <c r="A304" s="9"/>
      <c r="B304" s="480">
        <v>53</v>
      </c>
      <c r="C304" s="481" t="s">
        <v>609</v>
      </c>
      <c r="D304" s="481" t="s">
        <v>268</v>
      </c>
      <c r="E304" s="482" t="s">
        <v>680</v>
      </c>
      <c r="F304" s="483">
        <v>0</v>
      </c>
      <c r="G304" s="484">
        <v>0</v>
      </c>
      <c r="H304" s="484">
        <v>0</v>
      </c>
      <c r="I304" s="484">
        <v>0</v>
      </c>
      <c r="J304" s="484">
        <v>0</v>
      </c>
      <c r="K304" s="484">
        <v>0</v>
      </c>
      <c r="L304" s="485" t="s">
        <v>929</v>
      </c>
      <c r="M304" s="485" t="s">
        <v>929</v>
      </c>
      <c r="N304" s="485" t="s">
        <v>929</v>
      </c>
      <c r="O304" s="486"/>
      <c r="P304" s="487">
        <v>2</v>
      </c>
      <c r="Q304" s="484">
        <v>2</v>
      </c>
      <c r="R304" s="484">
        <v>0</v>
      </c>
      <c r="S304" s="484">
        <v>0</v>
      </c>
      <c r="T304" s="488"/>
      <c r="U304" s="488"/>
      <c r="V304" s="239"/>
      <c r="W304" s="243"/>
      <c r="X304" s="244"/>
      <c r="Y304" s="489"/>
      <c r="Z304" s="487">
        <v>0</v>
      </c>
      <c r="AA304" s="484">
        <v>0</v>
      </c>
      <c r="AB304" s="484">
        <v>0</v>
      </c>
      <c r="AC304" s="484">
        <v>0</v>
      </c>
      <c r="AD304" s="488"/>
      <c r="AE304" s="488"/>
      <c r="AF304" s="146"/>
      <c r="AG304" s="146"/>
      <c r="AH304" s="146"/>
      <c r="AI304" s="489"/>
      <c r="AJ304" s="487">
        <v>0</v>
      </c>
      <c r="AK304" s="484">
        <v>0</v>
      </c>
      <c r="AL304" s="484">
        <v>0</v>
      </c>
      <c r="AM304" s="484">
        <v>0</v>
      </c>
      <c r="AN304" s="484">
        <v>0</v>
      </c>
      <c r="AO304" s="484">
        <v>0</v>
      </c>
      <c r="AP304" s="146">
        <v>0</v>
      </c>
      <c r="AQ304" s="146">
        <v>0</v>
      </c>
      <c r="AR304" s="146">
        <v>0</v>
      </c>
      <c r="AS304" s="489"/>
      <c r="AT304" s="487">
        <v>0</v>
      </c>
      <c r="AU304" s="484">
        <v>0</v>
      </c>
      <c r="AV304" s="484">
        <v>0</v>
      </c>
      <c r="AW304" s="484">
        <v>0</v>
      </c>
      <c r="AX304" s="127"/>
      <c r="AY304" s="488"/>
      <c r="AZ304" s="146"/>
      <c r="BA304" s="146"/>
      <c r="BB304" s="146"/>
      <c r="BC304" s="489"/>
      <c r="BD304" s="487">
        <v>1</v>
      </c>
      <c r="BE304" s="484">
        <v>1</v>
      </c>
      <c r="BF304" s="484">
        <v>0</v>
      </c>
      <c r="BG304" s="484">
        <v>0</v>
      </c>
      <c r="BH304" s="484">
        <v>0</v>
      </c>
      <c r="BI304" s="484">
        <v>0</v>
      </c>
      <c r="BJ304" s="146">
        <v>0</v>
      </c>
      <c r="BK304" s="146">
        <v>0</v>
      </c>
      <c r="BL304" s="146">
        <v>0</v>
      </c>
      <c r="BM304" s="489"/>
      <c r="BN304" s="487">
        <v>1</v>
      </c>
      <c r="BO304" s="484">
        <v>1</v>
      </c>
      <c r="BP304" s="484">
        <v>0</v>
      </c>
      <c r="BQ304" s="484">
        <v>6</v>
      </c>
      <c r="BR304" s="146">
        <v>10</v>
      </c>
      <c r="BS304" s="146">
        <v>0</v>
      </c>
      <c r="BT304" s="146">
        <v>6</v>
      </c>
      <c r="BU304" s="146">
        <v>6</v>
      </c>
      <c r="BV304" s="146">
        <v>6</v>
      </c>
      <c r="BW304" s="490"/>
      <c r="BX304" s="487">
        <v>0</v>
      </c>
      <c r="BY304" s="484">
        <v>0</v>
      </c>
      <c r="BZ304" s="484">
        <v>0</v>
      </c>
      <c r="CA304" s="484">
        <v>0</v>
      </c>
      <c r="CB304" s="484">
        <v>0</v>
      </c>
      <c r="CC304" s="484">
        <v>0</v>
      </c>
      <c r="CD304" s="146">
        <v>0</v>
      </c>
      <c r="CE304" s="146">
        <v>0</v>
      </c>
      <c r="CF304" s="146">
        <v>0</v>
      </c>
      <c r="CG304" s="491"/>
      <c r="CH304" s="492">
        <f t="shared" si="207"/>
        <v>4</v>
      </c>
      <c r="CI304" s="493">
        <f t="shared" si="208"/>
        <v>4</v>
      </c>
      <c r="CJ304" s="493">
        <f t="shared" si="209"/>
        <v>0</v>
      </c>
      <c r="CK304" s="493">
        <f t="shared" si="210"/>
        <v>6</v>
      </c>
      <c r="CL304" s="493">
        <f t="shared" si="211"/>
        <v>10</v>
      </c>
      <c r="CM304" s="493">
        <f t="shared" si="212"/>
        <v>0</v>
      </c>
      <c r="CN304" s="493">
        <f t="shared" si="213"/>
        <v>6</v>
      </c>
      <c r="CO304" s="493">
        <f t="shared" si="214"/>
        <v>6</v>
      </c>
      <c r="CP304" s="493">
        <f t="shared" si="215"/>
        <v>6</v>
      </c>
      <c r="CQ304"/>
      <c r="CR304" s="255">
        <f t="shared" si="216"/>
        <v>0</v>
      </c>
      <c r="CS304" s="256">
        <f t="shared" si="217"/>
        <v>2</v>
      </c>
    </row>
    <row r="305" spans="1:97" ht="15" customHeight="1" x14ac:dyDescent="0.25">
      <c r="B305" s="474">
        <v>62</v>
      </c>
      <c r="C305" s="475" t="s">
        <v>681</v>
      </c>
      <c r="D305" s="475" t="s">
        <v>609</v>
      </c>
      <c r="E305" s="476" t="s">
        <v>609</v>
      </c>
      <c r="F305" s="467">
        <v>0</v>
      </c>
      <c r="G305" s="468">
        <v>0</v>
      </c>
      <c r="H305" s="468">
        <v>0</v>
      </c>
      <c r="I305" s="468">
        <v>0</v>
      </c>
      <c r="J305" s="468">
        <v>0</v>
      </c>
      <c r="K305" s="468">
        <v>0</v>
      </c>
      <c r="L305" s="465">
        <v>0</v>
      </c>
      <c r="M305" s="465">
        <v>0</v>
      </c>
      <c r="N305" s="465">
        <v>0</v>
      </c>
      <c r="O305" s="477"/>
      <c r="P305" s="467">
        <v>0</v>
      </c>
      <c r="Q305" s="468">
        <v>0</v>
      </c>
      <c r="R305" s="468">
        <v>0</v>
      </c>
      <c r="S305" s="468">
        <v>0</v>
      </c>
      <c r="T305" s="468">
        <v>0</v>
      </c>
      <c r="U305" s="468">
        <v>0</v>
      </c>
      <c r="V305" s="223">
        <v>0</v>
      </c>
      <c r="W305" s="224">
        <v>0</v>
      </c>
      <c r="X305" s="225">
        <v>0</v>
      </c>
      <c r="Y305" s="469"/>
      <c r="Z305" s="467">
        <v>0</v>
      </c>
      <c r="AA305" s="468">
        <v>0</v>
      </c>
      <c r="AB305" s="468">
        <v>0</v>
      </c>
      <c r="AC305" s="468">
        <v>0</v>
      </c>
      <c r="AD305" s="468">
        <v>0</v>
      </c>
      <c r="AE305" s="468">
        <v>0</v>
      </c>
      <c r="AF305" s="147">
        <v>0</v>
      </c>
      <c r="AG305" s="147">
        <v>0</v>
      </c>
      <c r="AH305" s="147">
        <v>0</v>
      </c>
      <c r="AI305" s="469"/>
      <c r="AJ305" s="467">
        <v>0</v>
      </c>
      <c r="AK305" s="468">
        <v>0</v>
      </c>
      <c r="AL305" s="468">
        <v>0</v>
      </c>
      <c r="AM305" s="468">
        <v>0</v>
      </c>
      <c r="AN305" s="468">
        <v>0</v>
      </c>
      <c r="AO305" s="468">
        <v>0</v>
      </c>
      <c r="AP305" s="147">
        <v>0</v>
      </c>
      <c r="AQ305" s="147">
        <v>0</v>
      </c>
      <c r="AR305" s="147">
        <v>0</v>
      </c>
      <c r="AS305" s="469"/>
      <c r="AT305" s="467">
        <v>0</v>
      </c>
      <c r="AU305" s="468">
        <v>0</v>
      </c>
      <c r="AV305" s="468">
        <v>0</v>
      </c>
      <c r="AW305" s="468">
        <v>0</v>
      </c>
      <c r="AX305" s="128">
        <v>0</v>
      </c>
      <c r="AY305" s="468">
        <v>0</v>
      </c>
      <c r="AZ305" s="147">
        <v>0</v>
      </c>
      <c r="BA305" s="147">
        <v>0</v>
      </c>
      <c r="BB305" s="147">
        <v>0</v>
      </c>
      <c r="BC305" s="469"/>
      <c r="BD305" s="467">
        <v>0</v>
      </c>
      <c r="BE305" s="468">
        <v>0</v>
      </c>
      <c r="BF305" s="468">
        <v>0</v>
      </c>
      <c r="BG305" s="468">
        <v>0</v>
      </c>
      <c r="BH305" s="468">
        <v>0</v>
      </c>
      <c r="BI305" s="468">
        <v>0</v>
      </c>
      <c r="BJ305" s="147">
        <v>0</v>
      </c>
      <c r="BK305" s="147">
        <v>0</v>
      </c>
      <c r="BL305" s="147">
        <v>0</v>
      </c>
      <c r="BM305" s="469"/>
      <c r="BN305" s="467">
        <v>0</v>
      </c>
      <c r="BO305" s="468">
        <v>0</v>
      </c>
      <c r="BP305" s="468">
        <v>0</v>
      </c>
      <c r="BQ305" s="468">
        <v>0</v>
      </c>
      <c r="BR305" s="147">
        <v>0</v>
      </c>
      <c r="BS305" s="147">
        <v>0</v>
      </c>
      <c r="BT305" s="147">
        <v>0</v>
      </c>
      <c r="BU305" s="147">
        <v>0</v>
      </c>
      <c r="BV305" s="147">
        <v>0</v>
      </c>
      <c r="BW305" s="470"/>
      <c r="BX305" s="467">
        <v>0</v>
      </c>
      <c r="BY305" s="468">
        <v>0</v>
      </c>
      <c r="BZ305" s="468">
        <v>0</v>
      </c>
      <c r="CA305" s="468">
        <v>0</v>
      </c>
      <c r="CB305" s="468">
        <v>0</v>
      </c>
      <c r="CC305" s="468">
        <v>0</v>
      </c>
      <c r="CD305" s="147">
        <v>0</v>
      </c>
      <c r="CE305" s="147">
        <v>0</v>
      </c>
      <c r="CF305" s="147">
        <v>0</v>
      </c>
      <c r="CG305" s="471"/>
      <c r="CH305" s="478">
        <f t="shared" si="207"/>
        <v>0</v>
      </c>
      <c r="CI305" s="479">
        <f t="shared" si="208"/>
        <v>0</v>
      </c>
      <c r="CJ305" s="479">
        <f t="shared" si="209"/>
        <v>0</v>
      </c>
      <c r="CK305" s="479">
        <f t="shared" si="210"/>
        <v>0</v>
      </c>
      <c r="CL305" s="479">
        <f t="shared" si="211"/>
        <v>0</v>
      </c>
      <c r="CM305" s="479">
        <f t="shared" si="212"/>
        <v>0</v>
      </c>
      <c r="CN305" s="479">
        <f t="shared" si="213"/>
        <v>0</v>
      </c>
      <c r="CO305" s="479">
        <f t="shared" si="214"/>
        <v>0</v>
      </c>
      <c r="CP305" s="479">
        <f t="shared" si="215"/>
        <v>0</v>
      </c>
      <c r="CR305" s="253">
        <f t="shared" si="216"/>
        <v>0</v>
      </c>
      <c r="CS305" s="254">
        <f t="shared" si="217"/>
        <v>0</v>
      </c>
    </row>
    <row r="306" spans="1:97" ht="15" customHeight="1" x14ac:dyDescent="0.25">
      <c r="B306" s="474">
        <v>63</v>
      </c>
      <c r="C306" s="475" t="s">
        <v>682</v>
      </c>
      <c r="D306" s="475" t="s">
        <v>609</v>
      </c>
      <c r="E306" s="476" t="s">
        <v>609</v>
      </c>
      <c r="F306" s="467">
        <f t="shared" ref="F306:K306" si="235">SUM(F307+F310+F311+F312+F313+F314+F317+F318+F319+F320+F321+F322+F325+F326)</f>
        <v>1093</v>
      </c>
      <c r="G306" s="468">
        <f t="shared" si="235"/>
        <v>1093</v>
      </c>
      <c r="H306" s="468">
        <f t="shared" si="235"/>
        <v>40</v>
      </c>
      <c r="I306" s="468">
        <f t="shared" si="235"/>
        <v>936</v>
      </c>
      <c r="J306" s="468">
        <f t="shared" si="235"/>
        <v>828</v>
      </c>
      <c r="K306" s="468">
        <f t="shared" si="235"/>
        <v>25</v>
      </c>
      <c r="L306" s="465">
        <v>732</v>
      </c>
      <c r="M306" s="465">
        <v>731</v>
      </c>
      <c r="N306" s="465">
        <v>721</v>
      </c>
      <c r="O306" s="477"/>
      <c r="P306" s="511">
        <f t="shared" ref="P306:U306" si="236">SUM(P307+P310+P311+P312+P313+P314+P317+P318+P319+P320+P321+P322+P325+P326)</f>
        <v>782</v>
      </c>
      <c r="Q306" s="512">
        <f t="shared" si="236"/>
        <v>599</v>
      </c>
      <c r="R306" s="468">
        <f t="shared" si="236"/>
        <v>50</v>
      </c>
      <c r="S306" s="512">
        <f t="shared" si="236"/>
        <v>710</v>
      </c>
      <c r="T306" s="512">
        <f t="shared" si="236"/>
        <v>878</v>
      </c>
      <c r="U306" s="468">
        <f t="shared" si="236"/>
        <v>42</v>
      </c>
      <c r="V306" s="174">
        <v>694</v>
      </c>
      <c r="W306" s="221">
        <v>669</v>
      </c>
      <c r="X306" s="222">
        <v>669</v>
      </c>
      <c r="Y306" s="513"/>
      <c r="Z306" s="467">
        <f t="shared" ref="Z306:AE306" si="237">SUM(Z307+Z310+Z311+Z312+Z313+Z314+Z317+Z318+Z319+Z320+Z321+Z322+Z325+Z326)</f>
        <v>651</v>
      </c>
      <c r="AA306" s="468">
        <f t="shared" si="237"/>
        <v>651</v>
      </c>
      <c r="AB306" s="468">
        <f t="shared" si="237"/>
        <v>30</v>
      </c>
      <c r="AC306" s="468">
        <f t="shared" si="237"/>
        <v>432</v>
      </c>
      <c r="AD306" s="468">
        <f t="shared" si="237"/>
        <v>647</v>
      </c>
      <c r="AE306" s="468">
        <f t="shared" si="237"/>
        <v>89</v>
      </c>
      <c r="AF306" s="147">
        <v>440</v>
      </c>
      <c r="AG306" s="147">
        <v>440</v>
      </c>
      <c r="AH306" s="147">
        <v>440</v>
      </c>
      <c r="AI306" s="469"/>
      <c r="AJ306" s="467">
        <f t="shared" ref="AJ306:AO306" si="238">SUM(AJ307+AJ310+AJ311+AJ312+AJ313+AJ314+AJ317+AJ318+AJ319+AJ320+AJ321+AJ322+AJ325+AJ326)</f>
        <v>911</v>
      </c>
      <c r="AK306" s="468">
        <f t="shared" si="238"/>
        <v>911</v>
      </c>
      <c r="AL306" s="468">
        <f t="shared" si="238"/>
        <v>24</v>
      </c>
      <c r="AM306" s="512">
        <f t="shared" si="238"/>
        <v>660</v>
      </c>
      <c r="AN306" s="468">
        <f t="shared" si="238"/>
        <v>871</v>
      </c>
      <c r="AO306" s="468">
        <f t="shared" si="238"/>
        <v>4</v>
      </c>
      <c r="AP306" s="147">
        <v>671</v>
      </c>
      <c r="AQ306" s="147">
        <v>671</v>
      </c>
      <c r="AR306" s="147">
        <v>671</v>
      </c>
      <c r="AS306" s="469"/>
      <c r="AT306" s="467">
        <f t="shared" ref="AT306:AY306" si="239">SUM(AT307+AT310+AT311+AT312+AT313+AT314+AT317+AT318+AT319+AT320+AT321+AT322+AT325+AT326)</f>
        <v>840</v>
      </c>
      <c r="AU306" s="468">
        <f t="shared" si="239"/>
        <v>740</v>
      </c>
      <c r="AV306" s="468">
        <f t="shared" si="239"/>
        <v>80</v>
      </c>
      <c r="AW306" s="512">
        <f t="shared" si="239"/>
        <v>696</v>
      </c>
      <c r="AX306" s="128">
        <v>900</v>
      </c>
      <c r="AY306" s="468">
        <f t="shared" si="239"/>
        <v>75</v>
      </c>
      <c r="AZ306" s="147">
        <v>688</v>
      </c>
      <c r="BA306" s="147">
        <v>688</v>
      </c>
      <c r="BB306" s="147">
        <v>688</v>
      </c>
      <c r="BC306" s="469"/>
      <c r="BD306" s="511">
        <f t="shared" ref="BD306:BI306" si="240">SUM(BD307+BD310+BD311+BD312+BD313+BD314+BD317+BD318+BD319+BD320+BD321+BD322+BD325+BD326)</f>
        <v>682</v>
      </c>
      <c r="BE306" s="468">
        <f t="shared" si="240"/>
        <v>682</v>
      </c>
      <c r="BF306" s="468">
        <f t="shared" si="240"/>
        <v>52</v>
      </c>
      <c r="BG306" s="468">
        <f t="shared" si="240"/>
        <v>412</v>
      </c>
      <c r="BH306" s="468">
        <f t="shared" si="240"/>
        <v>817</v>
      </c>
      <c r="BI306" s="512">
        <f t="shared" si="240"/>
        <v>60</v>
      </c>
      <c r="BJ306" s="147">
        <v>624</v>
      </c>
      <c r="BK306" s="147">
        <v>624</v>
      </c>
      <c r="BL306" s="147">
        <v>624</v>
      </c>
      <c r="BM306" s="513"/>
      <c r="BN306" s="467">
        <f t="shared" ref="BN306:BQ306" si="241">SUM(BN307+BN310+BN311+BN312+BN313+BN314+BN317+BN318+BN319+BN320+BN321+BN322+BN325+BN326)</f>
        <v>689</v>
      </c>
      <c r="BO306" s="468">
        <f t="shared" si="241"/>
        <v>683</v>
      </c>
      <c r="BP306" s="468">
        <f t="shared" si="241"/>
        <v>24</v>
      </c>
      <c r="BQ306" s="468">
        <f t="shared" si="241"/>
        <v>635</v>
      </c>
      <c r="BR306" s="147">
        <v>882</v>
      </c>
      <c r="BS306" s="147">
        <v>29</v>
      </c>
      <c r="BT306" s="147">
        <v>631</v>
      </c>
      <c r="BU306" s="147">
        <v>631</v>
      </c>
      <c r="BV306" s="147">
        <v>631</v>
      </c>
      <c r="BW306" s="470"/>
      <c r="BX306" s="511">
        <f t="shared" ref="BX306:CC306" si="242">SUM(BX307+BX310+BX311+BX312+BX313+BX314+BX317+BX318+BX319+BX320+BX321+BX322+BX325+BX326)</f>
        <v>725</v>
      </c>
      <c r="BY306" s="468">
        <f t="shared" si="242"/>
        <v>719</v>
      </c>
      <c r="BZ306" s="468">
        <f t="shared" si="242"/>
        <v>50</v>
      </c>
      <c r="CA306" s="468">
        <f t="shared" si="242"/>
        <v>630</v>
      </c>
      <c r="CB306" s="468">
        <f t="shared" si="242"/>
        <v>793</v>
      </c>
      <c r="CC306" s="468">
        <f t="shared" si="242"/>
        <v>144</v>
      </c>
      <c r="CD306" s="147">
        <v>538</v>
      </c>
      <c r="CE306" s="147">
        <v>556</v>
      </c>
      <c r="CF306" s="147">
        <v>556</v>
      </c>
      <c r="CG306" s="471"/>
      <c r="CH306" s="478">
        <f t="shared" si="207"/>
        <v>6373</v>
      </c>
      <c r="CI306" s="479">
        <f t="shared" si="208"/>
        <v>6078</v>
      </c>
      <c r="CJ306" s="479">
        <f t="shared" si="209"/>
        <v>350</v>
      </c>
      <c r="CK306" s="479">
        <f t="shared" si="210"/>
        <v>5111</v>
      </c>
      <c r="CL306" s="479">
        <f t="shared" si="211"/>
        <v>6616</v>
      </c>
      <c r="CM306" s="479">
        <f t="shared" si="212"/>
        <v>468</v>
      </c>
      <c r="CN306" s="479">
        <f t="shared" si="213"/>
        <v>5018</v>
      </c>
      <c r="CO306" s="479">
        <f t="shared" si="214"/>
        <v>5010</v>
      </c>
      <c r="CP306" s="479">
        <f t="shared" si="215"/>
        <v>5000</v>
      </c>
      <c r="CR306" s="253">
        <f t="shared" si="216"/>
        <v>-111</v>
      </c>
      <c r="CS306" s="254">
        <f t="shared" si="217"/>
        <v>-1078</v>
      </c>
    </row>
    <row r="307" spans="1:97" ht="15" customHeight="1" x14ac:dyDescent="0.25">
      <c r="A307" s="9"/>
      <c r="B307" s="480">
        <v>63</v>
      </c>
      <c r="C307" s="481" t="s">
        <v>609</v>
      </c>
      <c r="D307" s="481" t="s">
        <v>269</v>
      </c>
      <c r="E307" s="482" t="s">
        <v>683</v>
      </c>
      <c r="F307" s="483">
        <f t="shared" ref="F307:K307" si="243">F308+F309</f>
        <v>773</v>
      </c>
      <c r="G307" s="484">
        <f t="shared" si="243"/>
        <v>773</v>
      </c>
      <c r="H307" s="484">
        <f t="shared" si="243"/>
        <v>31</v>
      </c>
      <c r="I307" s="484">
        <f t="shared" si="243"/>
        <v>634</v>
      </c>
      <c r="J307" s="484">
        <f t="shared" si="243"/>
        <v>405</v>
      </c>
      <c r="K307" s="484">
        <f t="shared" si="243"/>
        <v>0</v>
      </c>
      <c r="L307" s="485">
        <v>392</v>
      </c>
      <c r="M307" s="485">
        <v>400</v>
      </c>
      <c r="N307" s="485">
        <v>390</v>
      </c>
      <c r="O307" s="486"/>
      <c r="P307" s="487">
        <f>P308+P309</f>
        <v>615</v>
      </c>
      <c r="Q307" s="484">
        <f t="shared" ref="Q307:U307" si="244">Q308+Q309</f>
        <v>430</v>
      </c>
      <c r="R307" s="484">
        <f t="shared" si="244"/>
        <v>15</v>
      </c>
      <c r="S307" s="484">
        <f t="shared" si="244"/>
        <v>324</v>
      </c>
      <c r="T307" s="484">
        <f t="shared" si="244"/>
        <v>366</v>
      </c>
      <c r="U307" s="484">
        <f t="shared" si="244"/>
        <v>14</v>
      </c>
      <c r="V307" s="239">
        <v>292</v>
      </c>
      <c r="W307" s="243">
        <v>313</v>
      </c>
      <c r="X307" s="244">
        <v>313</v>
      </c>
      <c r="Y307" s="489"/>
      <c r="Z307" s="487">
        <f t="shared" ref="Z307:AE307" si="245">Z308+Z309</f>
        <v>504</v>
      </c>
      <c r="AA307" s="484">
        <f t="shared" si="245"/>
        <v>504</v>
      </c>
      <c r="AB307" s="484">
        <f t="shared" si="245"/>
        <v>24</v>
      </c>
      <c r="AC307" s="484">
        <f t="shared" si="245"/>
        <v>305</v>
      </c>
      <c r="AD307" s="484">
        <f t="shared" si="245"/>
        <v>376</v>
      </c>
      <c r="AE307" s="484">
        <f t="shared" si="245"/>
        <v>80</v>
      </c>
      <c r="AF307" s="146">
        <v>293</v>
      </c>
      <c r="AG307" s="146">
        <v>293</v>
      </c>
      <c r="AH307" s="146">
        <v>293</v>
      </c>
      <c r="AI307" s="489"/>
      <c r="AJ307" s="487">
        <f t="shared" ref="AJ307" si="246">AJ308+AJ309</f>
        <v>731</v>
      </c>
      <c r="AK307" s="484">
        <f t="shared" ref="AK307" si="247">AK308+AK309</f>
        <v>731</v>
      </c>
      <c r="AL307" s="484">
        <f t="shared" ref="AL307" si="248">AL308+AL309</f>
        <v>11</v>
      </c>
      <c r="AM307" s="484">
        <f t="shared" ref="AM307" si="249">AM308+AM309</f>
        <v>400</v>
      </c>
      <c r="AN307" s="484">
        <f t="shared" ref="AN307" si="250">AN308+AN309</f>
        <v>450</v>
      </c>
      <c r="AO307" s="484">
        <f t="shared" ref="AO307" si="251">AO308+AO309</f>
        <v>2</v>
      </c>
      <c r="AP307" s="146">
        <v>372</v>
      </c>
      <c r="AQ307" s="146">
        <v>372</v>
      </c>
      <c r="AR307" s="146">
        <v>372</v>
      </c>
      <c r="AS307" s="489"/>
      <c r="AT307" s="487">
        <f t="shared" ref="AT307" si="252">AT308+AT309</f>
        <v>604</v>
      </c>
      <c r="AU307" s="484">
        <f t="shared" ref="AU307" si="253">AU308+AU309</f>
        <v>504</v>
      </c>
      <c r="AV307" s="484">
        <f t="shared" ref="AV307" si="254">AV308+AV309</f>
        <v>60</v>
      </c>
      <c r="AW307" s="484">
        <f t="shared" ref="AW307" si="255">AW308+AW309</f>
        <v>392</v>
      </c>
      <c r="AX307" s="127">
        <v>510</v>
      </c>
      <c r="AY307" s="484">
        <f t="shared" ref="AY307" si="256">AY308+AY309</f>
        <v>55</v>
      </c>
      <c r="AZ307" s="146">
        <v>395</v>
      </c>
      <c r="BA307" s="146">
        <v>395</v>
      </c>
      <c r="BB307" s="146">
        <v>395</v>
      </c>
      <c r="BC307" s="489"/>
      <c r="BD307" s="487">
        <f t="shared" ref="BD307:BI307" si="257">BD308+BD309</f>
        <v>501</v>
      </c>
      <c r="BE307" s="484">
        <f t="shared" si="257"/>
        <v>501</v>
      </c>
      <c r="BF307" s="484">
        <f t="shared" si="257"/>
        <v>23</v>
      </c>
      <c r="BG307" s="484">
        <f t="shared" si="257"/>
        <v>268</v>
      </c>
      <c r="BH307" s="484">
        <f t="shared" si="257"/>
        <v>331</v>
      </c>
      <c r="BI307" s="484">
        <f t="shared" si="257"/>
        <v>50</v>
      </c>
      <c r="BJ307" s="146">
        <v>278</v>
      </c>
      <c r="BK307" s="146">
        <v>278</v>
      </c>
      <c r="BL307" s="146">
        <v>278</v>
      </c>
      <c r="BM307" s="489"/>
      <c r="BN307" s="487">
        <f t="shared" ref="BN307:BQ307" si="258">BN308+BN309</f>
        <v>482</v>
      </c>
      <c r="BO307" s="484">
        <f t="shared" si="258"/>
        <v>482</v>
      </c>
      <c r="BP307" s="484">
        <f t="shared" si="258"/>
        <v>18</v>
      </c>
      <c r="BQ307" s="484">
        <f t="shared" si="258"/>
        <v>320</v>
      </c>
      <c r="BR307" s="146">
        <v>414</v>
      </c>
      <c r="BS307" s="146">
        <v>14</v>
      </c>
      <c r="BT307" s="146">
        <v>286</v>
      </c>
      <c r="BU307" s="146">
        <v>286</v>
      </c>
      <c r="BV307" s="146">
        <v>286</v>
      </c>
      <c r="BW307" s="490"/>
      <c r="BX307" s="487">
        <f t="shared" ref="BX307:CC307" si="259">BX308+BX309</f>
        <v>556</v>
      </c>
      <c r="BY307" s="484">
        <f t="shared" si="259"/>
        <v>556</v>
      </c>
      <c r="BZ307" s="484">
        <f t="shared" si="259"/>
        <v>45</v>
      </c>
      <c r="CA307" s="484">
        <f t="shared" si="259"/>
        <v>490</v>
      </c>
      <c r="CB307" s="484">
        <f t="shared" si="259"/>
        <v>486</v>
      </c>
      <c r="CC307" s="484">
        <f t="shared" si="259"/>
        <v>78</v>
      </c>
      <c r="CD307" s="146">
        <v>341</v>
      </c>
      <c r="CE307" s="146">
        <v>359</v>
      </c>
      <c r="CF307" s="146">
        <v>359</v>
      </c>
      <c r="CG307" s="491"/>
      <c r="CH307" s="492">
        <f t="shared" si="207"/>
        <v>4766</v>
      </c>
      <c r="CI307" s="493">
        <f t="shared" si="208"/>
        <v>4481</v>
      </c>
      <c r="CJ307" s="493">
        <f t="shared" si="209"/>
        <v>227</v>
      </c>
      <c r="CK307" s="493">
        <f t="shared" si="210"/>
        <v>3133</v>
      </c>
      <c r="CL307" s="493">
        <f t="shared" si="211"/>
        <v>3338</v>
      </c>
      <c r="CM307" s="493">
        <f t="shared" si="212"/>
        <v>293</v>
      </c>
      <c r="CN307" s="493">
        <f t="shared" si="213"/>
        <v>2649</v>
      </c>
      <c r="CO307" s="493">
        <f t="shared" si="214"/>
        <v>2696</v>
      </c>
      <c r="CP307" s="493">
        <f t="shared" si="215"/>
        <v>2686</v>
      </c>
      <c r="CQ307"/>
      <c r="CR307" s="255">
        <f t="shared" si="216"/>
        <v>-447</v>
      </c>
      <c r="CS307" s="256">
        <f t="shared" si="217"/>
        <v>-1795</v>
      </c>
    </row>
    <row r="308" spans="1:97" ht="15" customHeight="1" x14ac:dyDescent="0.25">
      <c r="A308" s="9"/>
      <c r="B308" s="495">
        <v>63</v>
      </c>
      <c r="C308" s="496" t="s">
        <v>609</v>
      </c>
      <c r="D308" s="496" t="s">
        <v>269</v>
      </c>
      <c r="E308" s="497" t="s">
        <v>683</v>
      </c>
      <c r="F308" s="498">
        <v>663</v>
      </c>
      <c r="G308" s="499">
        <v>663</v>
      </c>
      <c r="H308" s="499">
        <v>31</v>
      </c>
      <c r="I308" s="499">
        <v>609</v>
      </c>
      <c r="J308" s="499">
        <v>355</v>
      </c>
      <c r="K308" s="499">
        <v>0</v>
      </c>
      <c r="L308" s="500">
        <v>342</v>
      </c>
      <c r="M308" s="500">
        <v>352</v>
      </c>
      <c r="N308" s="500">
        <v>342</v>
      </c>
      <c r="O308" s="501"/>
      <c r="P308" s="502">
        <v>545</v>
      </c>
      <c r="Q308" s="499">
        <v>350</v>
      </c>
      <c r="R308" s="499">
        <v>15</v>
      </c>
      <c r="S308" s="499">
        <v>232</v>
      </c>
      <c r="T308" s="499">
        <v>276</v>
      </c>
      <c r="U308" s="499">
        <v>14</v>
      </c>
      <c r="V308" s="228">
        <v>202</v>
      </c>
      <c r="W308" s="228">
        <v>223</v>
      </c>
      <c r="X308" s="229">
        <v>223</v>
      </c>
      <c r="Y308" s="504"/>
      <c r="Z308" s="502">
        <v>444</v>
      </c>
      <c r="AA308" s="499">
        <v>444</v>
      </c>
      <c r="AB308" s="499">
        <v>24</v>
      </c>
      <c r="AC308" s="499">
        <v>259</v>
      </c>
      <c r="AD308" s="499">
        <v>300</v>
      </c>
      <c r="AE308" s="499">
        <v>80</v>
      </c>
      <c r="AF308" s="175">
        <v>247</v>
      </c>
      <c r="AG308" s="175">
        <v>247</v>
      </c>
      <c r="AH308" s="175">
        <v>247</v>
      </c>
      <c r="AI308" s="504"/>
      <c r="AJ308" s="502">
        <v>641</v>
      </c>
      <c r="AK308" s="499">
        <v>641</v>
      </c>
      <c r="AL308" s="499">
        <v>11</v>
      </c>
      <c r="AM308" s="499">
        <v>400</v>
      </c>
      <c r="AN308" s="499">
        <v>347</v>
      </c>
      <c r="AO308" s="499">
        <v>2</v>
      </c>
      <c r="AP308" s="175">
        <v>291</v>
      </c>
      <c r="AQ308" s="175">
        <v>291</v>
      </c>
      <c r="AR308" s="175">
        <v>291</v>
      </c>
      <c r="AS308" s="504"/>
      <c r="AT308" s="502">
        <v>539</v>
      </c>
      <c r="AU308" s="499">
        <v>439</v>
      </c>
      <c r="AV308" s="499">
        <v>50</v>
      </c>
      <c r="AW308" s="499">
        <v>290</v>
      </c>
      <c r="AX308" s="129">
        <v>356</v>
      </c>
      <c r="AY308" s="499">
        <v>55</v>
      </c>
      <c r="AZ308" s="175">
        <v>294</v>
      </c>
      <c r="BA308" s="175">
        <v>294</v>
      </c>
      <c r="BB308" s="175">
        <v>294</v>
      </c>
      <c r="BC308" s="504"/>
      <c r="BD308" s="502">
        <v>471</v>
      </c>
      <c r="BE308" s="499">
        <v>471</v>
      </c>
      <c r="BF308" s="499">
        <v>23</v>
      </c>
      <c r="BG308" s="499">
        <v>268</v>
      </c>
      <c r="BH308" s="499">
        <v>331</v>
      </c>
      <c r="BI308" s="499">
        <v>50</v>
      </c>
      <c r="BJ308" s="175">
        <v>278</v>
      </c>
      <c r="BK308" s="175">
        <v>278</v>
      </c>
      <c r="BL308" s="175">
        <v>278</v>
      </c>
      <c r="BM308" s="504"/>
      <c r="BN308" s="502">
        <v>452</v>
      </c>
      <c r="BO308" s="499">
        <v>452</v>
      </c>
      <c r="BP308" s="499">
        <v>18</v>
      </c>
      <c r="BQ308" s="499">
        <v>300</v>
      </c>
      <c r="BR308" s="175">
        <v>390</v>
      </c>
      <c r="BS308" s="175">
        <v>14</v>
      </c>
      <c r="BT308" s="175">
        <v>266</v>
      </c>
      <c r="BU308" s="175">
        <v>266</v>
      </c>
      <c r="BV308" s="175">
        <v>266</v>
      </c>
      <c r="BW308" s="505"/>
      <c r="BX308" s="502">
        <v>456</v>
      </c>
      <c r="BY308" s="499">
        <v>456</v>
      </c>
      <c r="BZ308" s="499">
        <v>45</v>
      </c>
      <c r="CA308" s="499">
        <v>402</v>
      </c>
      <c r="CB308" s="499">
        <v>393</v>
      </c>
      <c r="CC308" s="499">
        <v>78</v>
      </c>
      <c r="CD308" s="175">
        <v>264</v>
      </c>
      <c r="CE308" s="175">
        <v>268</v>
      </c>
      <c r="CF308" s="175">
        <v>268</v>
      </c>
      <c r="CG308" s="506"/>
      <c r="CH308" s="507">
        <f t="shared" si="207"/>
        <v>4211</v>
      </c>
      <c r="CI308" s="508">
        <f t="shared" si="208"/>
        <v>3916</v>
      </c>
      <c r="CJ308" s="508">
        <f t="shared" si="209"/>
        <v>217</v>
      </c>
      <c r="CK308" s="508">
        <f t="shared" si="210"/>
        <v>2760</v>
      </c>
      <c r="CL308" s="508">
        <f t="shared" si="211"/>
        <v>2748</v>
      </c>
      <c r="CM308" s="508">
        <f t="shared" si="212"/>
        <v>293</v>
      </c>
      <c r="CN308" s="508">
        <f t="shared" si="213"/>
        <v>2184</v>
      </c>
      <c r="CO308" s="508">
        <f t="shared" si="214"/>
        <v>2219</v>
      </c>
      <c r="CP308" s="508">
        <f t="shared" si="215"/>
        <v>2209</v>
      </c>
      <c r="CQ308" s="249"/>
      <c r="CR308" s="264">
        <f t="shared" si="216"/>
        <v>-551</v>
      </c>
      <c r="CS308" s="257">
        <f t="shared" si="217"/>
        <v>-1707</v>
      </c>
    </row>
    <row r="309" spans="1:97" ht="15" customHeight="1" x14ac:dyDescent="0.25">
      <c r="A309" s="9"/>
      <c r="B309" s="495">
        <v>63</v>
      </c>
      <c r="C309" s="496" t="s">
        <v>609</v>
      </c>
      <c r="D309" s="496" t="s">
        <v>270</v>
      </c>
      <c r="E309" s="497" t="s">
        <v>684</v>
      </c>
      <c r="F309" s="498">
        <v>110</v>
      </c>
      <c r="G309" s="499">
        <v>110</v>
      </c>
      <c r="H309" s="499">
        <v>0</v>
      </c>
      <c r="I309" s="499">
        <v>25</v>
      </c>
      <c r="J309" s="499">
        <v>50</v>
      </c>
      <c r="K309" s="499">
        <v>0</v>
      </c>
      <c r="L309" s="509">
        <v>50</v>
      </c>
      <c r="M309" s="509">
        <v>48</v>
      </c>
      <c r="N309" s="509">
        <v>48</v>
      </c>
      <c r="O309" s="501"/>
      <c r="P309" s="502">
        <v>70</v>
      </c>
      <c r="Q309" s="499">
        <v>80</v>
      </c>
      <c r="R309" s="499">
        <v>0</v>
      </c>
      <c r="S309" s="499">
        <v>92</v>
      </c>
      <c r="T309" s="499">
        <v>90</v>
      </c>
      <c r="U309" s="499">
        <v>0</v>
      </c>
      <c r="V309" s="226">
        <v>90</v>
      </c>
      <c r="W309" s="226">
        <v>90</v>
      </c>
      <c r="X309" s="227">
        <v>90</v>
      </c>
      <c r="Y309" s="504"/>
      <c r="Z309" s="502">
        <v>60</v>
      </c>
      <c r="AA309" s="499">
        <v>60</v>
      </c>
      <c r="AB309" s="499">
        <v>0</v>
      </c>
      <c r="AC309" s="499">
        <v>46</v>
      </c>
      <c r="AD309" s="499">
        <v>76</v>
      </c>
      <c r="AE309" s="499">
        <v>0</v>
      </c>
      <c r="AF309" s="175">
        <v>46</v>
      </c>
      <c r="AG309" s="175">
        <v>46</v>
      </c>
      <c r="AH309" s="175">
        <v>46</v>
      </c>
      <c r="AI309" s="504"/>
      <c r="AJ309" s="502">
        <v>90</v>
      </c>
      <c r="AK309" s="499">
        <v>90</v>
      </c>
      <c r="AL309" s="499">
        <v>0</v>
      </c>
      <c r="AM309" s="499">
        <v>0</v>
      </c>
      <c r="AN309" s="499">
        <v>103</v>
      </c>
      <c r="AO309" s="499">
        <v>0</v>
      </c>
      <c r="AP309" s="175">
        <v>81</v>
      </c>
      <c r="AQ309" s="175">
        <v>81</v>
      </c>
      <c r="AR309" s="175">
        <v>81</v>
      </c>
      <c r="AS309" s="504"/>
      <c r="AT309" s="502">
        <v>65</v>
      </c>
      <c r="AU309" s="499">
        <v>65</v>
      </c>
      <c r="AV309" s="499">
        <v>10</v>
      </c>
      <c r="AW309" s="499">
        <v>102</v>
      </c>
      <c r="AX309" s="129">
        <v>154</v>
      </c>
      <c r="AY309" s="499">
        <v>0</v>
      </c>
      <c r="AZ309" s="175">
        <v>101</v>
      </c>
      <c r="BA309" s="175">
        <v>101</v>
      </c>
      <c r="BB309" s="175">
        <v>101</v>
      </c>
      <c r="BC309" s="504"/>
      <c r="BD309" s="502">
        <v>30</v>
      </c>
      <c r="BE309" s="499">
        <v>30</v>
      </c>
      <c r="BF309" s="499">
        <v>0</v>
      </c>
      <c r="BG309" s="499">
        <v>0</v>
      </c>
      <c r="BH309" s="499">
        <v>0</v>
      </c>
      <c r="BI309" s="499">
        <v>0</v>
      </c>
      <c r="BJ309" s="175">
        <v>0</v>
      </c>
      <c r="BK309" s="175">
        <v>0</v>
      </c>
      <c r="BL309" s="175">
        <v>0</v>
      </c>
      <c r="BM309" s="504"/>
      <c r="BN309" s="502">
        <v>30</v>
      </c>
      <c r="BO309" s="499">
        <v>30</v>
      </c>
      <c r="BP309" s="499">
        <v>0</v>
      </c>
      <c r="BQ309" s="499">
        <v>20</v>
      </c>
      <c r="BR309" s="175">
        <v>24</v>
      </c>
      <c r="BS309" s="175">
        <v>0</v>
      </c>
      <c r="BT309" s="175">
        <v>20</v>
      </c>
      <c r="BU309" s="175">
        <v>20</v>
      </c>
      <c r="BV309" s="175">
        <v>20</v>
      </c>
      <c r="BW309" s="505"/>
      <c r="BX309" s="502">
        <v>100</v>
      </c>
      <c r="BY309" s="499">
        <v>100</v>
      </c>
      <c r="BZ309" s="499">
        <v>0</v>
      </c>
      <c r="CA309" s="499">
        <v>88</v>
      </c>
      <c r="CB309" s="499">
        <v>93</v>
      </c>
      <c r="CC309" s="499">
        <v>0</v>
      </c>
      <c r="CD309" s="175">
        <v>77</v>
      </c>
      <c r="CE309" s="175">
        <v>91</v>
      </c>
      <c r="CF309" s="175">
        <v>91</v>
      </c>
      <c r="CG309" s="506"/>
      <c r="CH309" s="507">
        <f t="shared" si="207"/>
        <v>555</v>
      </c>
      <c r="CI309" s="508">
        <f t="shared" si="208"/>
        <v>565</v>
      </c>
      <c r="CJ309" s="508">
        <f t="shared" si="209"/>
        <v>10</v>
      </c>
      <c r="CK309" s="508">
        <f t="shared" si="210"/>
        <v>373</v>
      </c>
      <c r="CL309" s="508">
        <f t="shared" si="211"/>
        <v>590</v>
      </c>
      <c r="CM309" s="508">
        <f t="shared" si="212"/>
        <v>0</v>
      </c>
      <c r="CN309" s="508">
        <f t="shared" si="213"/>
        <v>465</v>
      </c>
      <c r="CO309" s="508">
        <f t="shared" si="214"/>
        <v>477</v>
      </c>
      <c r="CP309" s="508">
        <f t="shared" si="215"/>
        <v>477</v>
      </c>
      <c r="CQ309" s="249"/>
      <c r="CR309" s="264">
        <f t="shared" si="216"/>
        <v>104</v>
      </c>
      <c r="CS309" s="257">
        <f t="shared" si="217"/>
        <v>-88</v>
      </c>
    </row>
    <row r="310" spans="1:97" ht="15" customHeight="1" x14ac:dyDescent="0.25">
      <c r="A310" s="9"/>
      <c r="B310" s="480">
        <v>63</v>
      </c>
      <c r="C310" s="481" t="s">
        <v>609</v>
      </c>
      <c r="D310" s="481" t="s">
        <v>271</v>
      </c>
      <c r="E310" s="482" t="s">
        <v>685</v>
      </c>
      <c r="F310" s="483">
        <v>143</v>
      </c>
      <c r="G310" s="484">
        <v>143</v>
      </c>
      <c r="H310" s="484">
        <v>8</v>
      </c>
      <c r="I310" s="484">
        <v>122</v>
      </c>
      <c r="J310" s="484">
        <v>189</v>
      </c>
      <c r="K310" s="484">
        <v>0</v>
      </c>
      <c r="L310" s="485">
        <v>142</v>
      </c>
      <c r="M310" s="485">
        <v>132</v>
      </c>
      <c r="N310" s="485">
        <v>132</v>
      </c>
      <c r="O310" s="486"/>
      <c r="P310" s="487">
        <v>104</v>
      </c>
      <c r="Q310" s="484">
        <v>104</v>
      </c>
      <c r="R310" s="484">
        <v>33</v>
      </c>
      <c r="S310" s="484">
        <v>180</v>
      </c>
      <c r="T310" s="484">
        <v>264</v>
      </c>
      <c r="U310" s="484">
        <v>28</v>
      </c>
      <c r="V310" s="233">
        <v>191</v>
      </c>
      <c r="W310" s="234">
        <v>200</v>
      </c>
      <c r="X310" s="235">
        <v>200</v>
      </c>
      <c r="Y310" s="489"/>
      <c r="Z310" s="487">
        <v>86</v>
      </c>
      <c r="AA310" s="484">
        <v>86</v>
      </c>
      <c r="AB310" s="484">
        <v>4</v>
      </c>
      <c r="AC310" s="484">
        <v>100</v>
      </c>
      <c r="AD310" s="484">
        <v>161</v>
      </c>
      <c r="AE310" s="484">
        <v>5</v>
      </c>
      <c r="AF310" s="146">
        <v>105</v>
      </c>
      <c r="AG310" s="146">
        <v>105</v>
      </c>
      <c r="AH310" s="146">
        <v>105</v>
      </c>
      <c r="AI310" s="489"/>
      <c r="AJ310" s="487">
        <v>85</v>
      </c>
      <c r="AK310" s="484">
        <v>85</v>
      </c>
      <c r="AL310" s="484">
        <v>8</v>
      </c>
      <c r="AM310" s="484">
        <v>160</v>
      </c>
      <c r="AN310" s="484">
        <v>207</v>
      </c>
      <c r="AO310" s="484">
        <v>0</v>
      </c>
      <c r="AP310" s="146">
        <v>165</v>
      </c>
      <c r="AQ310" s="146">
        <v>165</v>
      </c>
      <c r="AR310" s="146">
        <v>165</v>
      </c>
      <c r="AS310" s="489"/>
      <c r="AT310" s="487">
        <v>164</v>
      </c>
      <c r="AU310" s="484">
        <v>164</v>
      </c>
      <c r="AV310" s="484">
        <v>10</v>
      </c>
      <c r="AW310" s="484">
        <v>164</v>
      </c>
      <c r="AX310" s="127">
        <v>201</v>
      </c>
      <c r="AY310" s="484">
        <v>0</v>
      </c>
      <c r="AZ310" s="146">
        <v>154</v>
      </c>
      <c r="BA310" s="146">
        <v>154</v>
      </c>
      <c r="BB310" s="146">
        <v>154</v>
      </c>
      <c r="BC310" s="489"/>
      <c r="BD310" s="487">
        <v>94</v>
      </c>
      <c r="BE310" s="484">
        <v>94</v>
      </c>
      <c r="BF310" s="484">
        <v>7</v>
      </c>
      <c r="BG310" s="484">
        <v>94</v>
      </c>
      <c r="BH310" s="484">
        <v>290</v>
      </c>
      <c r="BI310" s="484">
        <v>0</v>
      </c>
      <c r="BJ310" s="146">
        <v>200</v>
      </c>
      <c r="BK310" s="146">
        <v>200</v>
      </c>
      <c r="BL310" s="146">
        <v>200</v>
      </c>
      <c r="BM310" s="489"/>
      <c r="BN310" s="487">
        <v>112</v>
      </c>
      <c r="BO310" s="484">
        <v>106</v>
      </c>
      <c r="BP310" s="484">
        <v>6</v>
      </c>
      <c r="BQ310" s="484">
        <v>210</v>
      </c>
      <c r="BR310" s="146">
        <v>251</v>
      </c>
      <c r="BS310" s="146">
        <v>15</v>
      </c>
      <c r="BT310" s="146">
        <v>187</v>
      </c>
      <c r="BU310" s="146">
        <v>187</v>
      </c>
      <c r="BV310" s="146">
        <v>187</v>
      </c>
      <c r="BW310" s="490"/>
      <c r="BX310" s="487">
        <v>79</v>
      </c>
      <c r="BY310" s="484">
        <v>73</v>
      </c>
      <c r="BZ310" s="484">
        <v>0</v>
      </c>
      <c r="CA310" s="484">
        <v>73</v>
      </c>
      <c r="CB310" s="484">
        <v>137</v>
      </c>
      <c r="CC310" s="484">
        <v>23</v>
      </c>
      <c r="CD310" s="146">
        <v>102</v>
      </c>
      <c r="CE310" s="146">
        <v>102</v>
      </c>
      <c r="CF310" s="146">
        <v>102</v>
      </c>
      <c r="CG310" s="491"/>
      <c r="CH310" s="492">
        <f t="shared" si="207"/>
        <v>867</v>
      </c>
      <c r="CI310" s="493">
        <f t="shared" si="208"/>
        <v>855</v>
      </c>
      <c r="CJ310" s="493">
        <f t="shared" si="209"/>
        <v>76</v>
      </c>
      <c r="CK310" s="493">
        <f t="shared" si="210"/>
        <v>1103</v>
      </c>
      <c r="CL310" s="493">
        <f t="shared" si="211"/>
        <v>1700</v>
      </c>
      <c r="CM310" s="493">
        <f t="shared" si="212"/>
        <v>71</v>
      </c>
      <c r="CN310" s="493">
        <f t="shared" si="213"/>
        <v>1246</v>
      </c>
      <c r="CO310" s="493">
        <f t="shared" si="214"/>
        <v>1245</v>
      </c>
      <c r="CP310" s="493">
        <f t="shared" si="215"/>
        <v>1245</v>
      </c>
      <c r="CQ310"/>
      <c r="CR310" s="255">
        <f t="shared" si="216"/>
        <v>142</v>
      </c>
      <c r="CS310" s="256">
        <f t="shared" si="217"/>
        <v>390</v>
      </c>
    </row>
    <row r="311" spans="1:97" ht="15" customHeight="1" x14ac:dyDescent="0.25">
      <c r="A311" s="9"/>
      <c r="B311" s="480">
        <v>63</v>
      </c>
      <c r="C311" s="481" t="s">
        <v>609</v>
      </c>
      <c r="D311" s="481" t="s">
        <v>272</v>
      </c>
      <c r="E311" s="482" t="s">
        <v>686</v>
      </c>
      <c r="F311" s="483">
        <v>0</v>
      </c>
      <c r="G311" s="484">
        <v>0</v>
      </c>
      <c r="H311" s="484">
        <v>1</v>
      </c>
      <c r="I311" s="484">
        <v>20</v>
      </c>
      <c r="J311" s="484">
        <v>50</v>
      </c>
      <c r="K311" s="484">
        <v>0</v>
      </c>
      <c r="L311" s="485">
        <v>39</v>
      </c>
      <c r="M311" s="485">
        <v>39</v>
      </c>
      <c r="N311" s="485">
        <v>39</v>
      </c>
      <c r="O311" s="486"/>
      <c r="P311" s="487">
        <v>0</v>
      </c>
      <c r="Q311" s="484">
        <v>2</v>
      </c>
      <c r="R311" s="484">
        <v>2</v>
      </c>
      <c r="S311" s="484">
        <v>54</v>
      </c>
      <c r="T311" s="484">
        <v>61</v>
      </c>
      <c r="U311" s="484">
        <v>0</v>
      </c>
      <c r="V311" s="233">
        <v>47</v>
      </c>
      <c r="W311" s="234">
        <v>47</v>
      </c>
      <c r="X311" s="235">
        <v>47</v>
      </c>
      <c r="Y311" s="489"/>
      <c r="Z311" s="487">
        <v>0</v>
      </c>
      <c r="AA311" s="484">
        <v>0</v>
      </c>
      <c r="AB311" s="484">
        <v>0</v>
      </c>
      <c r="AC311" s="484">
        <v>0</v>
      </c>
      <c r="AD311" s="484">
        <v>12</v>
      </c>
      <c r="AE311" s="484">
        <v>2</v>
      </c>
      <c r="AF311" s="146">
        <v>9</v>
      </c>
      <c r="AG311" s="146">
        <v>9</v>
      </c>
      <c r="AH311" s="146">
        <v>9</v>
      </c>
      <c r="AI311" s="489"/>
      <c r="AJ311" s="487">
        <v>0</v>
      </c>
      <c r="AK311" s="484">
        <v>0</v>
      </c>
      <c r="AL311" s="484">
        <v>0</v>
      </c>
      <c r="AM311" s="484">
        <v>0</v>
      </c>
      <c r="AN311" s="484">
        <v>40</v>
      </c>
      <c r="AO311" s="484">
        <v>0</v>
      </c>
      <c r="AP311" s="177">
        <v>8</v>
      </c>
      <c r="AQ311" s="177">
        <v>8</v>
      </c>
      <c r="AR311" s="177">
        <v>8</v>
      </c>
      <c r="AS311" s="489"/>
      <c r="AT311" s="487">
        <v>0</v>
      </c>
      <c r="AU311" s="484">
        <v>0</v>
      </c>
      <c r="AV311" s="484">
        <v>0</v>
      </c>
      <c r="AW311" s="484">
        <v>50</v>
      </c>
      <c r="AX311" s="127">
        <v>104</v>
      </c>
      <c r="AY311" s="484">
        <v>0</v>
      </c>
      <c r="AZ311" s="146">
        <v>66</v>
      </c>
      <c r="BA311" s="146">
        <v>66</v>
      </c>
      <c r="BB311" s="146">
        <v>66</v>
      </c>
      <c r="BC311" s="489"/>
      <c r="BD311" s="487">
        <v>0</v>
      </c>
      <c r="BE311" s="484">
        <v>0</v>
      </c>
      <c r="BF311" s="484">
        <v>0</v>
      </c>
      <c r="BG311" s="484">
        <v>0</v>
      </c>
      <c r="BH311" s="484">
        <v>68</v>
      </c>
      <c r="BI311" s="484">
        <v>0</v>
      </c>
      <c r="BJ311" s="146">
        <v>54</v>
      </c>
      <c r="BK311" s="146">
        <v>54</v>
      </c>
      <c r="BL311" s="146">
        <v>54</v>
      </c>
      <c r="BM311" s="489"/>
      <c r="BN311" s="487">
        <v>0</v>
      </c>
      <c r="BO311" s="484">
        <v>0</v>
      </c>
      <c r="BP311" s="484">
        <v>0</v>
      </c>
      <c r="BQ311" s="484">
        <v>0</v>
      </c>
      <c r="BR311" s="146">
        <v>24</v>
      </c>
      <c r="BS311" s="146">
        <v>0</v>
      </c>
      <c r="BT311" s="146">
        <v>22</v>
      </c>
      <c r="BU311" s="146">
        <v>22</v>
      </c>
      <c r="BV311" s="146">
        <v>37</v>
      </c>
      <c r="BW311" s="490"/>
      <c r="BX311" s="487">
        <v>0</v>
      </c>
      <c r="BY311" s="484">
        <v>0</v>
      </c>
      <c r="BZ311" s="484">
        <v>0</v>
      </c>
      <c r="CA311" s="484">
        <v>0</v>
      </c>
      <c r="CB311" s="484">
        <v>34</v>
      </c>
      <c r="CC311" s="484">
        <v>0</v>
      </c>
      <c r="CD311" s="146">
        <v>24</v>
      </c>
      <c r="CE311" s="146">
        <v>24</v>
      </c>
      <c r="CF311" s="146">
        <v>24</v>
      </c>
      <c r="CG311" s="491"/>
      <c r="CH311" s="492">
        <f t="shared" si="207"/>
        <v>0</v>
      </c>
      <c r="CI311" s="493">
        <f t="shared" si="208"/>
        <v>2</v>
      </c>
      <c r="CJ311" s="493">
        <f t="shared" si="209"/>
        <v>3</v>
      </c>
      <c r="CK311" s="493">
        <f t="shared" si="210"/>
        <v>124</v>
      </c>
      <c r="CL311" s="493">
        <f t="shared" si="211"/>
        <v>393</v>
      </c>
      <c r="CM311" s="493">
        <f t="shared" si="212"/>
        <v>2</v>
      </c>
      <c r="CN311" s="493">
        <f t="shared" si="213"/>
        <v>269</v>
      </c>
      <c r="CO311" s="493">
        <f t="shared" si="214"/>
        <v>269</v>
      </c>
      <c r="CP311" s="493">
        <f t="shared" si="215"/>
        <v>284</v>
      </c>
      <c r="CQ311"/>
      <c r="CR311" s="255">
        <f t="shared" si="216"/>
        <v>160</v>
      </c>
      <c r="CS311" s="256">
        <f t="shared" si="217"/>
        <v>282</v>
      </c>
    </row>
    <row r="312" spans="1:97" ht="15" customHeight="1" x14ac:dyDescent="0.25">
      <c r="A312" s="9"/>
      <c r="B312" s="480">
        <v>63</v>
      </c>
      <c r="C312" s="481" t="s">
        <v>609</v>
      </c>
      <c r="D312" s="481" t="s">
        <v>273</v>
      </c>
      <c r="E312" s="482" t="s">
        <v>687</v>
      </c>
      <c r="F312" s="483">
        <v>0</v>
      </c>
      <c r="G312" s="484">
        <v>0</v>
      </c>
      <c r="H312" s="484">
        <v>0</v>
      </c>
      <c r="I312" s="484">
        <v>0</v>
      </c>
      <c r="J312" s="484">
        <v>0</v>
      </c>
      <c r="K312" s="484">
        <v>0</v>
      </c>
      <c r="L312" s="485" t="s">
        <v>929</v>
      </c>
      <c r="M312" s="485" t="s">
        <v>929</v>
      </c>
      <c r="N312" s="485" t="s">
        <v>929</v>
      </c>
      <c r="O312" s="486"/>
      <c r="P312" s="487">
        <v>0</v>
      </c>
      <c r="Q312" s="484">
        <v>0</v>
      </c>
      <c r="R312" s="484">
        <v>0</v>
      </c>
      <c r="S312" s="484">
        <v>0</v>
      </c>
      <c r="T312" s="488"/>
      <c r="U312" s="488"/>
      <c r="V312" s="233"/>
      <c r="W312" s="234"/>
      <c r="X312" s="235"/>
      <c r="Y312" s="489"/>
      <c r="Z312" s="487">
        <v>0</v>
      </c>
      <c r="AA312" s="484">
        <v>0</v>
      </c>
      <c r="AB312" s="484">
        <v>0</v>
      </c>
      <c r="AC312" s="484">
        <v>0</v>
      </c>
      <c r="AD312" s="488"/>
      <c r="AE312" s="488"/>
      <c r="AF312" s="146"/>
      <c r="AG312" s="146"/>
      <c r="AH312" s="146"/>
      <c r="AI312" s="489"/>
      <c r="AJ312" s="487">
        <v>0</v>
      </c>
      <c r="AK312" s="484">
        <v>0</v>
      </c>
      <c r="AL312" s="484">
        <v>0</v>
      </c>
      <c r="AM312" s="484">
        <v>0</v>
      </c>
      <c r="AN312" s="484">
        <v>0</v>
      </c>
      <c r="AO312" s="484">
        <v>0</v>
      </c>
      <c r="AP312" s="146">
        <v>0</v>
      </c>
      <c r="AQ312" s="146">
        <v>0</v>
      </c>
      <c r="AR312" s="146">
        <v>0</v>
      </c>
      <c r="AS312" s="489"/>
      <c r="AT312" s="487">
        <v>0</v>
      </c>
      <c r="AU312" s="484">
        <v>0</v>
      </c>
      <c r="AV312" s="484">
        <v>0</v>
      </c>
      <c r="AW312" s="484">
        <v>20</v>
      </c>
      <c r="AX312" s="127">
        <v>25</v>
      </c>
      <c r="AY312" s="484">
        <v>0</v>
      </c>
      <c r="AZ312" s="146">
        <v>21</v>
      </c>
      <c r="BA312" s="146">
        <v>21</v>
      </c>
      <c r="BB312" s="146">
        <v>21</v>
      </c>
      <c r="BC312" s="489"/>
      <c r="BD312" s="487">
        <v>0</v>
      </c>
      <c r="BE312" s="484">
        <v>0</v>
      </c>
      <c r="BF312" s="484">
        <v>0</v>
      </c>
      <c r="BG312" s="484">
        <v>0</v>
      </c>
      <c r="BH312" s="484">
        <v>0</v>
      </c>
      <c r="BI312" s="484">
        <v>0</v>
      </c>
      <c r="BJ312" s="146">
        <v>0</v>
      </c>
      <c r="BK312" s="146">
        <v>0</v>
      </c>
      <c r="BL312" s="146">
        <v>0</v>
      </c>
      <c r="BM312" s="489"/>
      <c r="BN312" s="487">
        <v>0</v>
      </c>
      <c r="BO312" s="484">
        <v>0</v>
      </c>
      <c r="BP312" s="484">
        <v>0</v>
      </c>
      <c r="BQ312" s="484">
        <v>45</v>
      </c>
      <c r="BR312" s="146">
        <v>47</v>
      </c>
      <c r="BS312" s="146">
        <v>0</v>
      </c>
      <c r="BT312" s="146">
        <v>57</v>
      </c>
      <c r="BU312" s="146">
        <v>57</v>
      </c>
      <c r="BV312" s="146">
        <v>42</v>
      </c>
      <c r="BW312" s="490"/>
      <c r="BX312" s="487">
        <v>0</v>
      </c>
      <c r="BY312" s="484">
        <v>0</v>
      </c>
      <c r="BZ312" s="484">
        <v>0</v>
      </c>
      <c r="CA312" s="484">
        <v>0</v>
      </c>
      <c r="CB312" s="484">
        <v>26</v>
      </c>
      <c r="CC312" s="484">
        <v>2</v>
      </c>
      <c r="CD312" s="146">
        <v>20</v>
      </c>
      <c r="CE312" s="146">
        <v>20</v>
      </c>
      <c r="CF312" s="146">
        <v>20</v>
      </c>
      <c r="CG312" s="491"/>
      <c r="CH312" s="492">
        <f t="shared" si="207"/>
        <v>0</v>
      </c>
      <c r="CI312" s="493">
        <f t="shared" si="208"/>
        <v>0</v>
      </c>
      <c r="CJ312" s="493">
        <f t="shared" si="209"/>
        <v>0</v>
      </c>
      <c r="CK312" s="493">
        <f t="shared" si="210"/>
        <v>65</v>
      </c>
      <c r="CL312" s="493">
        <f t="shared" si="211"/>
        <v>98</v>
      </c>
      <c r="CM312" s="493">
        <f t="shared" si="212"/>
        <v>2</v>
      </c>
      <c r="CN312" s="493">
        <f t="shared" si="213"/>
        <v>98</v>
      </c>
      <c r="CO312" s="493">
        <f t="shared" si="214"/>
        <v>98</v>
      </c>
      <c r="CP312" s="493">
        <f t="shared" si="215"/>
        <v>83</v>
      </c>
      <c r="CQ312"/>
      <c r="CR312" s="255">
        <f t="shared" si="216"/>
        <v>18</v>
      </c>
      <c r="CS312" s="256">
        <f t="shared" si="217"/>
        <v>83</v>
      </c>
    </row>
    <row r="313" spans="1:97" ht="15" customHeight="1" x14ac:dyDescent="0.25">
      <c r="A313" s="9"/>
      <c r="B313" s="480">
        <v>63</v>
      </c>
      <c r="C313" s="481" t="s">
        <v>609</v>
      </c>
      <c r="D313" s="481" t="s">
        <v>274</v>
      </c>
      <c r="E313" s="482" t="s">
        <v>868</v>
      </c>
      <c r="F313" s="483">
        <v>0</v>
      </c>
      <c r="G313" s="484">
        <v>0</v>
      </c>
      <c r="H313" s="484">
        <v>0</v>
      </c>
      <c r="I313" s="484">
        <v>0</v>
      </c>
      <c r="J313" s="484">
        <v>0</v>
      </c>
      <c r="K313" s="484">
        <v>0</v>
      </c>
      <c r="L313" s="485" t="s">
        <v>929</v>
      </c>
      <c r="M313" s="485" t="s">
        <v>929</v>
      </c>
      <c r="N313" s="485" t="s">
        <v>929</v>
      </c>
      <c r="O313" s="486"/>
      <c r="P313" s="487">
        <v>0</v>
      </c>
      <c r="Q313" s="484">
        <v>0</v>
      </c>
      <c r="R313" s="484">
        <v>0</v>
      </c>
      <c r="S313" s="484">
        <v>0</v>
      </c>
      <c r="T313" s="488"/>
      <c r="U313" s="488"/>
      <c r="V313" s="239"/>
      <c r="W313" s="243"/>
      <c r="X313" s="244"/>
      <c r="Y313" s="489"/>
      <c r="Z313" s="487">
        <v>0</v>
      </c>
      <c r="AA313" s="484">
        <v>0</v>
      </c>
      <c r="AB313" s="484">
        <v>0</v>
      </c>
      <c r="AC313" s="484">
        <v>0</v>
      </c>
      <c r="AD313" s="488"/>
      <c r="AE313" s="488"/>
      <c r="AF313" s="146"/>
      <c r="AG313" s="146"/>
      <c r="AH313" s="146"/>
      <c r="AI313" s="489"/>
      <c r="AJ313" s="487">
        <v>0</v>
      </c>
      <c r="AK313" s="484">
        <v>0</v>
      </c>
      <c r="AL313" s="484">
        <v>0</v>
      </c>
      <c r="AM313" s="484">
        <v>0</v>
      </c>
      <c r="AN313" s="484">
        <v>0</v>
      </c>
      <c r="AO313" s="484">
        <v>0</v>
      </c>
      <c r="AP313" s="146">
        <v>0</v>
      </c>
      <c r="AQ313" s="146">
        <v>0</v>
      </c>
      <c r="AR313" s="146">
        <v>0</v>
      </c>
      <c r="AS313" s="489"/>
      <c r="AT313" s="487">
        <v>0</v>
      </c>
      <c r="AU313" s="484">
        <v>0</v>
      </c>
      <c r="AV313" s="484">
        <v>0</v>
      </c>
      <c r="AW313" s="484">
        <v>0</v>
      </c>
      <c r="AX313" s="127">
        <v>0</v>
      </c>
      <c r="AY313" s="484">
        <v>0</v>
      </c>
      <c r="AZ313" s="146">
        <v>0</v>
      </c>
      <c r="BA313" s="146">
        <v>0</v>
      </c>
      <c r="BB313" s="146">
        <v>0</v>
      </c>
      <c r="BC313" s="489"/>
      <c r="BD313" s="487">
        <v>0</v>
      </c>
      <c r="BE313" s="484">
        <v>0</v>
      </c>
      <c r="BF313" s="484">
        <v>0</v>
      </c>
      <c r="BG313" s="484">
        <v>0</v>
      </c>
      <c r="BH313" s="484">
        <v>0</v>
      </c>
      <c r="BI313" s="484">
        <v>0</v>
      </c>
      <c r="BJ313" s="146">
        <v>0</v>
      </c>
      <c r="BK313" s="146">
        <v>0</v>
      </c>
      <c r="BL313" s="146">
        <v>0</v>
      </c>
      <c r="BM313" s="489"/>
      <c r="BN313" s="487">
        <v>0</v>
      </c>
      <c r="BO313" s="484">
        <v>0</v>
      </c>
      <c r="BP313" s="484">
        <v>0</v>
      </c>
      <c r="BQ313" s="484">
        <v>0</v>
      </c>
      <c r="BR313" s="146">
        <v>0</v>
      </c>
      <c r="BS313" s="146">
        <v>0</v>
      </c>
      <c r="BT313" s="146">
        <v>0</v>
      </c>
      <c r="BU313" s="146">
        <v>0</v>
      </c>
      <c r="BV313" s="146">
        <v>0</v>
      </c>
      <c r="BW313" s="490"/>
      <c r="BX313" s="487">
        <v>0</v>
      </c>
      <c r="BY313" s="484">
        <v>0</v>
      </c>
      <c r="BZ313" s="484">
        <v>0</v>
      </c>
      <c r="CA313" s="484">
        <v>0</v>
      </c>
      <c r="CB313" s="484">
        <v>0</v>
      </c>
      <c r="CC313" s="484">
        <v>0</v>
      </c>
      <c r="CD313" s="146">
        <v>0</v>
      </c>
      <c r="CE313" s="146">
        <v>0</v>
      </c>
      <c r="CF313" s="146">
        <v>0</v>
      </c>
      <c r="CG313" s="491"/>
      <c r="CH313" s="492">
        <f t="shared" si="207"/>
        <v>0</v>
      </c>
      <c r="CI313" s="493">
        <f t="shared" si="208"/>
        <v>0</v>
      </c>
      <c r="CJ313" s="493">
        <f t="shared" si="209"/>
        <v>0</v>
      </c>
      <c r="CK313" s="493">
        <f t="shared" si="210"/>
        <v>0</v>
      </c>
      <c r="CL313" s="493">
        <f t="shared" si="211"/>
        <v>0</v>
      </c>
      <c r="CM313" s="493">
        <f t="shared" si="212"/>
        <v>0</v>
      </c>
      <c r="CN313" s="493">
        <f t="shared" si="213"/>
        <v>0</v>
      </c>
      <c r="CO313" s="493">
        <f t="shared" si="214"/>
        <v>0</v>
      </c>
      <c r="CP313" s="493">
        <f t="shared" si="215"/>
        <v>0</v>
      </c>
      <c r="CQ313"/>
      <c r="CR313" s="255">
        <f t="shared" si="216"/>
        <v>0</v>
      </c>
      <c r="CS313" s="256">
        <f t="shared" si="217"/>
        <v>0</v>
      </c>
    </row>
    <row r="314" spans="1:97" ht="15" customHeight="1" x14ac:dyDescent="0.25">
      <c r="A314" s="9"/>
      <c r="B314" s="480">
        <v>63</v>
      </c>
      <c r="C314" s="481" t="s">
        <v>609</v>
      </c>
      <c r="D314" s="481" t="s">
        <v>275</v>
      </c>
      <c r="E314" s="482" t="s">
        <v>688</v>
      </c>
      <c r="F314" s="483">
        <v>0</v>
      </c>
      <c r="G314" s="484">
        <f t="shared" ref="G314:K314" si="260">G315+G316</f>
        <v>0</v>
      </c>
      <c r="H314" s="484">
        <f t="shared" si="260"/>
        <v>0</v>
      </c>
      <c r="I314" s="484">
        <f t="shared" si="260"/>
        <v>12</v>
      </c>
      <c r="J314" s="484">
        <f t="shared" si="260"/>
        <v>16</v>
      </c>
      <c r="K314" s="484">
        <f t="shared" si="260"/>
        <v>0</v>
      </c>
      <c r="L314" s="485">
        <v>12</v>
      </c>
      <c r="M314" s="485">
        <v>12</v>
      </c>
      <c r="N314" s="485">
        <v>12</v>
      </c>
      <c r="O314" s="486"/>
      <c r="P314" s="487">
        <f t="shared" ref="P314:U314" si="261">P315+P316</f>
        <v>0</v>
      </c>
      <c r="Q314" s="484">
        <f t="shared" si="261"/>
        <v>0</v>
      </c>
      <c r="R314" s="484">
        <f t="shared" si="261"/>
        <v>0</v>
      </c>
      <c r="S314" s="484">
        <f t="shared" si="261"/>
        <v>44</v>
      </c>
      <c r="T314" s="484">
        <f t="shared" si="261"/>
        <v>46</v>
      </c>
      <c r="U314" s="484">
        <f t="shared" si="261"/>
        <v>0</v>
      </c>
      <c r="V314" s="239">
        <v>37</v>
      </c>
      <c r="W314" s="243">
        <v>29</v>
      </c>
      <c r="X314" s="244">
        <v>29</v>
      </c>
      <c r="Y314" s="489"/>
      <c r="Z314" s="487">
        <f t="shared" ref="Z314:AE314" si="262">Z315+Z316</f>
        <v>0</v>
      </c>
      <c r="AA314" s="484">
        <f t="shared" si="262"/>
        <v>0</v>
      </c>
      <c r="AB314" s="484">
        <f t="shared" si="262"/>
        <v>0</v>
      </c>
      <c r="AC314" s="484">
        <f t="shared" si="262"/>
        <v>0</v>
      </c>
      <c r="AD314" s="484">
        <f t="shared" si="262"/>
        <v>0</v>
      </c>
      <c r="AE314" s="484">
        <f t="shared" si="262"/>
        <v>0</v>
      </c>
      <c r="AF314" s="146">
        <v>0</v>
      </c>
      <c r="AG314" s="146">
        <v>0</v>
      </c>
      <c r="AH314" s="146">
        <v>0</v>
      </c>
      <c r="AI314" s="489"/>
      <c r="AJ314" s="487">
        <f t="shared" ref="AJ314:AO314" si="263">AJ315+AJ316</f>
        <v>0</v>
      </c>
      <c r="AK314" s="484">
        <f t="shared" si="263"/>
        <v>0</v>
      </c>
      <c r="AL314" s="484">
        <f t="shared" si="263"/>
        <v>0</v>
      </c>
      <c r="AM314" s="484">
        <f t="shared" si="263"/>
        <v>0</v>
      </c>
      <c r="AN314" s="484">
        <f t="shared" si="263"/>
        <v>0</v>
      </c>
      <c r="AO314" s="484">
        <f t="shared" si="263"/>
        <v>0</v>
      </c>
      <c r="AP314" s="146">
        <v>0</v>
      </c>
      <c r="AQ314" s="146">
        <v>0</v>
      </c>
      <c r="AR314" s="146">
        <v>0</v>
      </c>
      <c r="AS314" s="489"/>
      <c r="AT314" s="487">
        <f t="shared" ref="AT314:AY314" si="264">AT315+AT316</f>
        <v>0</v>
      </c>
      <c r="AU314" s="484">
        <f t="shared" si="264"/>
        <v>0</v>
      </c>
      <c r="AV314" s="484">
        <f t="shared" si="264"/>
        <v>0</v>
      </c>
      <c r="AW314" s="484">
        <f t="shared" si="264"/>
        <v>36</v>
      </c>
      <c r="AX314" s="127">
        <v>40</v>
      </c>
      <c r="AY314" s="484">
        <f t="shared" si="264"/>
        <v>0</v>
      </c>
      <c r="AZ314" s="146">
        <v>40</v>
      </c>
      <c r="BA314" s="146">
        <v>40</v>
      </c>
      <c r="BB314" s="146">
        <v>40</v>
      </c>
      <c r="BC314" s="489"/>
      <c r="BD314" s="487">
        <f t="shared" ref="BD314:BI314" si="265">BD315+BD316</f>
        <v>0</v>
      </c>
      <c r="BE314" s="484">
        <f t="shared" si="265"/>
        <v>0</v>
      </c>
      <c r="BF314" s="484">
        <f t="shared" si="265"/>
        <v>0</v>
      </c>
      <c r="BG314" s="484">
        <f t="shared" si="265"/>
        <v>0</v>
      </c>
      <c r="BH314" s="484">
        <f t="shared" si="265"/>
        <v>0</v>
      </c>
      <c r="BI314" s="484">
        <f t="shared" si="265"/>
        <v>0</v>
      </c>
      <c r="BJ314" s="146">
        <v>0</v>
      </c>
      <c r="BK314" s="146">
        <v>0</v>
      </c>
      <c r="BL314" s="146">
        <v>0</v>
      </c>
      <c r="BM314" s="489"/>
      <c r="BN314" s="487">
        <f t="shared" ref="BN314:BQ314" si="266">BN315+BN316</f>
        <v>0</v>
      </c>
      <c r="BO314" s="484">
        <f t="shared" si="266"/>
        <v>0</v>
      </c>
      <c r="BP314" s="484">
        <f t="shared" si="266"/>
        <v>0</v>
      </c>
      <c r="BQ314" s="484">
        <f t="shared" si="266"/>
        <v>0</v>
      </c>
      <c r="BR314" s="146">
        <v>0</v>
      </c>
      <c r="BS314" s="146">
        <v>0</v>
      </c>
      <c r="BT314" s="146">
        <v>0</v>
      </c>
      <c r="BU314" s="146">
        <v>0</v>
      </c>
      <c r="BV314" s="146">
        <v>0</v>
      </c>
      <c r="BW314" s="490"/>
      <c r="BX314" s="487">
        <f t="shared" ref="BX314:CC314" si="267">BX315+BX316</f>
        <v>0</v>
      </c>
      <c r="BY314" s="484">
        <f t="shared" si="267"/>
        <v>0</v>
      </c>
      <c r="BZ314" s="484">
        <f t="shared" si="267"/>
        <v>0</v>
      </c>
      <c r="CA314" s="484">
        <f t="shared" si="267"/>
        <v>0</v>
      </c>
      <c r="CB314" s="484">
        <f t="shared" si="267"/>
        <v>0</v>
      </c>
      <c r="CC314" s="484">
        <f t="shared" si="267"/>
        <v>0</v>
      </c>
      <c r="CD314" s="146">
        <v>0</v>
      </c>
      <c r="CE314" s="146">
        <v>0</v>
      </c>
      <c r="CF314" s="146">
        <v>0</v>
      </c>
      <c r="CG314" s="491"/>
      <c r="CH314" s="492">
        <f t="shared" si="207"/>
        <v>0</v>
      </c>
      <c r="CI314" s="493">
        <f t="shared" si="208"/>
        <v>0</v>
      </c>
      <c r="CJ314" s="493">
        <f t="shared" si="209"/>
        <v>0</v>
      </c>
      <c r="CK314" s="493">
        <f t="shared" si="210"/>
        <v>92</v>
      </c>
      <c r="CL314" s="493">
        <f t="shared" si="211"/>
        <v>102</v>
      </c>
      <c r="CM314" s="493">
        <f t="shared" si="212"/>
        <v>0</v>
      </c>
      <c r="CN314" s="493">
        <f t="shared" si="213"/>
        <v>89</v>
      </c>
      <c r="CO314" s="493">
        <f t="shared" si="214"/>
        <v>81</v>
      </c>
      <c r="CP314" s="493">
        <f t="shared" si="215"/>
        <v>81</v>
      </c>
      <c r="CQ314"/>
      <c r="CR314" s="255">
        <f t="shared" si="216"/>
        <v>-11</v>
      </c>
      <c r="CS314" s="256">
        <f t="shared" si="217"/>
        <v>81</v>
      </c>
    </row>
    <row r="315" spans="1:97" ht="15" customHeight="1" x14ac:dyDescent="0.25">
      <c r="A315" s="9"/>
      <c r="B315" s="495">
        <v>63</v>
      </c>
      <c r="C315" s="496" t="s">
        <v>609</v>
      </c>
      <c r="D315" s="496" t="s">
        <v>275</v>
      </c>
      <c r="E315" s="497" t="s">
        <v>688</v>
      </c>
      <c r="F315" s="498">
        <v>0</v>
      </c>
      <c r="G315" s="499">
        <v>0</v>
      </c>
      <c r="H315" s="499">
        <v>0</v>
      </c>
      <c r="I315" s="499">
        <v>0</v>
      </c>
      <c r="J315" s="499">
        <v>0</v>
      </c>
      <c r="K315" s="499">
        <v>0</v>
      </c>
      <c r="L315" s="500" t="s">
        <v>929</v>
      </c>
      <c r="M315" s="500" t="s">
        <v>929</v>
      </c>
      <c r="N315" s="500" t="s">
        <v>929</v>
      </c>
      <c r="O315" s="501"/>
      <c r="P315" s="502">
        <v>0</v>
      </c>
      <c r="Q315" s="499">
        <v>0</v>
      </c>
      <c r="R315" s="499">
        <v>0</v>
      </c>
      <c r="S315" s="499">
        <v>12</v>
      </c>
      <c r="T315" s="499">
        <v>12</v>
      </c>
      <c r="U315" s="499">
        <v>0</v>
      </c>
      <c r="V315" s="228">
        <v>12</v>
      </c>
      <c r="W315" s="228">
        <v>12</v>
      </c>
      <c r="X315" s="229">
        <v>12</v>
      </c>
      <c r="Y315" s="504"/>
      <c r="Z315" s="502">
        <v>0</v>
      </c>
      <c r="AA315" s="499">
        <v>0</v>
      </c>
      <c r="AB315" s="499">
        <v>0</v>
      </c>
      <c r="AC315" s="499">
        <v>0</v>
      </c>
      <c r="AD315" s="503"/>
      <c r="AE315" s="503"/>
      <c r="AF315" s="175"/>
      <c r="AG315" s="175"/>
      <c r="AH315" s="175"/>
      <c r="AI315" s="504"/>
      <c r="AJ315" s="502">
        <v>0</v>
      </c>
      <c r="AK315" s="499">
        <v>0</v>
      </c>
      <c r="AL315" s="499">
        <v>0</v>
      </c>
      <c r="AM315" s="499">
        <v>0</v>
      </c>
      <c r="AN315" s="499">
        <v>0</v>
      </c>
      <c r="AO315" s="499">
        <v>0</v>
      </c>
      <c r="AP315" s="175">
        <v>0</v>
      </c>
      <c r="AQ315" s="175">
        <v>0</v>
      </c>
      <c r="AR315" s="175">
        <v>0</v>
      </c>
      <c r="AS315" s="504"/>
      <c r="AT315" s="502">
        <v>0</v>
      </c>
      <c r="AU315" s="499">
        <v>0</v>
      </c>
      <c r="AV315" s="499">
        <v>0</v>
      </c>
      <c r="AW315" s="499">
        <v>0</v>
      </c>
      <c r="AX315" s="129"/>
      <c r="AY315" s="503"/>
      <c r="AZ315" s="175"/>
      <c r="BA315" s="175"/>
      <c r="BB315" s="175"/>
      <c r="BC315" s="504"/>
      <c r="BD315" s="502">
        <v>0</v>
      </c>
      <c r="BE315" s="499">
        <v>0</v>
      </c>
      <c r="BF315" s="499">
        <v>0</v>
      </c>
      <c r="BG315" s="499">
        <v>0</v>
      </c>
      <c r="BH315" s="499">
        <v>0</v>
      </c>
      <c r="BI315" s="499">
        <v>0</v>
      </c>
      <c r="BJ315" s="175">
        <v>0</v>
      </c>
      <c r="BK315" s="175">
        <v>0</v>
      </c>
      <c r="BL315" s="175">
        <v>0</v>
      </c>
      <c r="BM315" s="504"/>
      <c r="BN315" s="502">
        <v>0</v>
      </c>
      <c r="BO315" s="499">
        <v>0</v>
      </c>
      <c r="BP315" s="499">
        <v>0</v>
      </c>
      <c r="BQ315" s="499">
        <v>0</v>
      </c>
      <c r="BR315" s="175">
        <v>0</v>
      </c>
      <c r="BS315" s="175">
        <v>0</v>
      </c>
      <c r="BT315" s="175"/>
      <c r="BU315" s="175"/>
      <c r="BV315" s="175"/>
      <c r="BW315" s="505"/>
      <c r="BX315" s="502">
        <v>0</v>
      </c>
      <c r="BY315" s="499">
        <v>0</v>
      </c>
      <c r="BZ315" s="499">
        <v>0</v>
      </c>
      <c r="CA315" s="499">
        <v>0</v>
      </c>
      <c r="CB315" s="499">
        <v>0</v>
      </c>
      <c r="CC315" s="499">
        <v>0</v>
      </c>
      <c r="CD315" s="175">
        <v>0</v>
      </c>
      <c r="CE315" s="175">
        <v>0</v>
      </c>
      <c r="CF315" s="175">
        <v>0</v>
      </c>
      <c r="CG315" s="506"/>
      <c r="CH315" s="507">
        <f t="shared" si="207"/>
        <v>0</v>
      </c>
      <c r="CI315" s="508">
        <f t="shared" si="208"/>
        <v>0</v>
      </c>
      <c r="CJ315" s="508">
        <f t="shared" si="209"/>
        <v>0</v>
      </c>
      <c r="CK315" s="508">
        <f t="shared" si="210"/>
        <v>12</v>
      </c>
      <c r="CL315" s="508">
        <f t="shared" si="211"/>
        <v>12</v>
      </c>
      <c r="CM315" s="508">
        <f t="shared" si="212"/>
        <v>0</v>
      </c>
      <c r="CN315" s="508">
        <f t="shared" si="213"/>
        <v>12</v>
      </c>
      <c r="CO315" s="508">
        <f t="shared" si="214"/>
        <v>12</v>
      </c>
      <c r="CP315" s="508">
        <f t="shared" si="215"/>
        <v>12</v>
      </c>
      <c r="CQ315" s="249"/>
      <c r="CR315" s="264">
        <f t="shared" si="216"/>
        <v>0</v>
      </c>
      <c r="CS315" s="257">
        <f t="shared" si="217"/>
        <v>12</v>
      </c>
    </row>
    <row r="316" spans="1:97" ht="15" customHeight="1" x14ac:dyDescent="0.25">
      <c r="A316" s="9"/>
      <c r="B316" s="495">
        <v>63</v>
      </c>
      <c r="C316" s="496" t="s">
        <v>609</v>
      </c>
      <c r="D316" s="496" t="s">
        <v>276</v>
      </c>
      <c r="E316" s="497" t="s">
        <v>689</v>
      </c>
      <c r="F316" s="498">
        <v>0</v>
      </c>
      <c r="G316" s="499">
        <v>0</v>
      </c>
      <c r="H316" s="499">
        <v>0</v>
      </c>
      <c r="I316" s="499">
        <v>12</v>
      </c>
      <c r="J316" s="499">
        <v>16</v>
      </c>
      <c r="K316" s="499">
        <v>0</v>
      </c>
      <c r="L316" s="500">
        <v>12</v>
      </c>
      <c r="M316" s="500">
        <v>12</v>
      </c>
      <c r="N316" s="500">
        <v>12</v>
      </c>
      <c r="O316" s="501"/>
      <c r="P316" s="502">
        <v>0</v>
      </c>
      <c r="Q316" s="499">
        <v>0</v>
      </c>
      <c r="R316" s="499">
        <v>0</v>
      </c>
      <c r="S316" s="499">
        <v>32</v>
      </c>
      <c r="T316" s="499">
        <v>34</v>
      </c>
      <c r="U316" s="499">
        <v>0</v>
      </c>
      <c r="V316" s="228">
        <v>25</v>
      </c>
      <c r="W316" s="228">
        <v>17</v>
      </c>
      <c r="X316" s="229">
        <v>17</v>
      </c>
      <c r="Y316" s="504"/>
      <c r="Z316" s="502">
        <v>0</v>
      </c>
      <c r="AA316" s="499">
        <v>0</v>
      </c>
      <c r="AB316" s="499">
        <v>0</v>
      </c>
      <c r="AC316" s="499">
        <v>0</v>
      </c>
      <c r="AD316" s="503"/>
      <c r="AE316" s="503"/>
      <c r="AF316" s="175"/>
      <c r="AG316" s="175"/>
      <c r="AH316" s="175"/>
      <c r="AI316" s="504"/>
      <c r="AJ316" s="502">
        <v>0</v>
      </c>
      <c r="AK316" s="499">
        <v>0</v>
      </c>
      <c r="AL316" s="499">
        <v>0</v>
      </c>
      <c r="AM316" s="499">
        <v>0</v>
      </c>
      <c r="AN316" s="499">
        <v>0</v>
      </c>
      <c r="AO316" s="499">
        <v>0</v>
      </c>
      <c r="AP316" s="175">
        <v>0</v>
      </c>
      <c r="AQ316" s="175">
        <v>0</v>
      </c>
      <c r="AR316" s="175">
        <v>0</v>
      </c>
      <c r="AS316" s="504"/>
      <c r="AT316" s="502">
        <v>0</v>
      </c>
      <c r="AU316" s="499">
        <v>0</v>
      </c>
      <c r="AV316" s="499">
        <v>0</v>
      </c>
      <c r="AW316" s="499">
        <v>36</v>
      </c>
      <c r="AX316" s="129">
        <v>40</v>
      </c>
      <c r="AY316" s="499">
        <v>0</v>
      </c>
      <c r="AZ316" s="175">
        <v>40</v>
      </c>
      <c r="BA316" s="175">
        <v>40</v>
      </c>
      <c r="BB316" s="175">
        <v>40</v>
      </c>
      <c r="BC316" s="504"/>
      <c r="BD316" s="502">
        <v>0</v>
      </c>
      <c r="BE316" s="499">
        <v>0</v>
      </c>
      <c r="BF316" s="499">
        <v>0</v>
      </c>
      <c r="BG316" s="499">
        <v>0</v>
      </c>
      <c r="BH316" s="499">
        <v>0</v>
      </c>
      <c r="BI316" s="499">
        <v>0</v>
      </c>
      <c r="BJ316" s="175">
        <v>0</v>
      </c>
      <c r="BK316" s="175">
        <v>0</v>
      </c>
      <c r="BL316" s="175">
        <v>0</v>
      </c>
      <c r="BM316" s="504"/>
      <c r="BN316" s="502">
        <v>0</v>
      </c>
      <c r="BO316" s="499">
        <v>0</v>
      </c>
      <c r="BP316" s="499">
        <v>0</v>
      </c>
      <c r="BQ316" s="499">
        <v>0</v>
      </c>
      <c r="BR316" s="175">
        <v>0</v>
      </c>
      <c r="BS316" s="175">
        <v>0</v>
      </c>
      <c r="BT316" s="175"/>
      <c r="BU316" s="175"/>
      <c r="BV316" s="175"/>
      <c r="BW316" s="505"/>
      <c r="BX316" s="502">
        <v>0</v>
      </c>
      <c r="BY316" s="499">
        <v>0</v>
      </c>
      <c r="BZ316" s="499">
        <v>0</v>
      </c>
      <c r="CA316" s="499">
        <v>0</v>
      </c>
      <c r="CB316" s="499">
        <v>0</v>
      </c>
      <c r="CC316" s="499">
        <v>0</v>
      </c>
      <c r="CD316" s="175">
        <v>0</v>
      </c>
      <c r="CE316" s="175">
        <v>0</v>
      </c>
      <c r="CF316" s="175">
        <v>0</v>
      </c>
      <c r="CG316" s="506"/>
      <c r="CH316" s="507">
        <f t="shared" si="207"/>
        <v>0</v>
      </c>
      <c r="CI316" s="508">
        <f t="shared" si="208"/>
        <v>0</v>
      </c>
      <c r="CJ316" s="508">
        <f t="shared" si="209"/>
        <v>0</v>
      </c>
      <c r="CK316" s="508">
        <f t="shared" si="210"/>
        <v>80</v>
      </c>
      <c r="CL316" s="508">
        <f t="shared" si="211"/>
        <v>90</v>
      </c>
      <c r="CM316" s="508">
        <f t="shared" si="212"/>
        <v>0</v>
      </c>
      <c r="CN316" s="508">
        <f t="shared" si="213"/>
        <v>77</v>
      </c>
      <c r="CO316" s="508">
        <f t="shared" si="214"/>
        <v>69</v>
      </c>
      <c r="CP316" s="508">
        <f t="shared" si="215"/>
        <v>69</v>
      </c>
      <c r="CQ316" s="249"/>
      <c r="CR316" s="264">
        <f t="shared" si="216"/>
        <v>-11</v>
      </c>
      <c r="CS316" s="257">
        <f t="shared" si="217"/>
        <v>69</v>
      </c>
    </row>
    <row r="317" spans="1:97" ht="15" customHeight="1" x14ac:dyDescent="0.25">
      <c r="A317" s="9"/>
      <c r="B317" s="480">
        <v>63</v>
      </c>
      <c r="C317" s="481" t="s">
        <v>609</v>
      </c>
      <c r="D317" s="481" t="s">
        <v>277</v>
      </c>
      <c r="E317" s="482" t="s">
        <v>690</v>
      </c>
      <c r="F317" s="483">
        <v>50</v>
      </c>
      <c r="G317" s="484">
        <v>50</v>
      </c>
      <c r="H317" s="484">
        <v>0</v>
      </c>
      <c r="I317" s="484">
        <v>30</v>
      </c>
      <c r="J317" s="484">
        <v>25</v>
      </c>
      <c r="K317" s="484">
        <v>25</v>
      </c>
      <c r="L317" s="233">
        <v>25</v>
      </c>
      <c r="M317" s="233">
        <v>25</v>
      </c>
      <c r="N317" s="233">
        <v>25</v>
      </c>
      <c r="O317" s="486"/>
      <c r="P317" s="487">
        <v>20</v>
      </c>
      <c r="Q317" s="484">
        <v>20</v>
      </c>
      <c r="R317" s="484">
        <v>0</v>
      </c>
      <c r="S317" s="484">
        <v>0</v>
      </c>
      <c r="T317" s="488"/>
      <c r="U317" s="488"/>
      <c r="V317" s="239"/>
      <c r="W317" s="243"/>
      <c r="X317" s="244"/>
      <c r="Y317" s="489"/>
      <c r="Z317" s="487">
        <v>30</v>
      </c>
      <c r="AA317" s="484">
        <v>30</v>
      </c>
      <c r="AB317" s="484">
        <v>0</v>
      </c>
      <c r="AC317" s="484">
        <v>0</v>
      </c>
      <c r="AD317" s="488"/>
      <c r="AE317" s="488"/>
      <c r="AF317" s="146"/>
      <c r="AG317" s="146"/>
      <c r="AH317" s="146"/>
      <c r="AI317" s="489"/>
      <c r="AJ317" s="487">
        <v>30</v>
      </c>
      <c r="AK317" s="484">
        <v>30</v>
      </c>
      <c r="AL317" s="484">
        <v>5</v>
      </c>
      <c r="AM317" s="484">
        <v>20</v>
      </c>
      <c r="AN317" s="484">
        <v>20</v>
      </c>
      <c r="AO317" s="484">
        <v>0</v>
      </c>
      <c r="AP317" s="177">
        <v>20</v>
      </c>
      <c r="AQ317" s="177">
        <v>20</v>
      </c>
      <c r="AR317" s="177">
        <v>20</v>
      </c>
      <c r="AS317" s="489"/>
      <c r="AT317" s="487">
        <v>35</v>
      </c>
      <c r="AU317" s="484">
        <v>35</v>
      </c>
      <c r="AV317" s="484">
        <v>0</v>
      </c>
      <c r="AW317" s="484">
        <v>0</v>
      </c>
      <c r="AX317" s="127"/>
      <c r="AY317" s="488"/>
      <c r="AZ317" s="146"/>
      <c r="BA317" s="146"/>
      <c r="BB317" s="146"/>
      <c r="BC317" s="489"/>
      <c r="BD317" s="487">
        <v>20</v>
      </c>
      <c r="BE317" s="484">
        <v>20</v>
      </c>
      <c r="BF317" s="484">
        <v>0</v>
      </c>
      <c r="BG317" s="484">
        <v>0</v>
      </c>
      <c r="BH317" s="484">
        <v>0</v>
      </c>
      <c r="BI317" s="484">
        <v>0</v>
      </c>
      <c r="BJ317" s="146">
        <v>0</v>
      </c>
      <c r="BK317" s="146">
        <v>0</v>
      </c>
      <c r="BL317" s="146">
        <v>0</v>
      </c>
      <c r="BM317" s="489"/>
      <c r="BN317" s="487">
        <v>30</v>
      </c>
      <c r="BO317" s="484">
        <v>30</v>
      </c>
      <c r="BP317" s="484">
        <v>0</v>
      </c>
      <c r="BQ317" s="484">
        <v>0</v>
      </c>
      <c r="BR317" s="146">
        <v>0</v>
      </c>
      <c r="BS317" s="146">
        <v>0</v>
      </c>
      <c r="BT317" s="146">
        <v>0</v>
      </c>
      <c r="BU317" s="146"/>
      <c r="BV317" s="146"/>
      <c r="BW317" s="490"/>
      <c r="BX317" s="487">
        <v>40</v>
      </c>
      <c r="BY317" s="484">
        <v>40</v>
      </c>
      <c r="BZ317" s="484">
        <v>5</v>
      </c>
      <c r="CA317" s="484">
        <v>30</v>
      </c>
      <c r="CB317" s="484">
        <v>30</v>
      </c>
      <c r="CC317" s="484">
        <v>30</v>
      </c>
      <c r="CD317" s="177">
        <v>22</v>
      </c>
      <c r="CE317" s="177">
        <v>22</v>
      </c>
      <c r="CF317" s="177">
        <v>22</v>
      </c>
      <c r="CG317" s="491"/>
      <c r="CH317" s="492">
        <f t="shared" si="207"/>
        <v>255</v>
      </c>
      <c r="CI317" s="493">
        <f t="shared" si="208"/>
        <v>255</v>
      </c>
      <c r="CJ317" s="493">
        <f t="shared" si="209"/>
        <v>10</v>
      </c>
      <c r="CK317" s="493">
        <f t="shared" si="210"/>
        <v>80</v>
      </c>
      <c r="CL317" s="493">
        <f t="shared" si="211"/>
        <v>75</v>
      </c>
      <c r="CM317" s="493">
        <f t="shared" si="212"/>
        <v>55</v>
      </c>
      <c r="CN317" s="493">
        <f t="shared" si="213"/>
        <v>67</v>
      </c>
      <c r="CO317" s="493">
        <f t="shared" si="214"/>
        <v>67</v>
      </c>
      <c r="CP317" s="493">
        <f t="shared" si="215"/>
        <v>67</v>
      </c>
      <c r="CQ317"/>
      <c r="CR317" s="255">
        <f t="shared" si="216"/>
        <v>-13</v>
      </c>
      <c r="CS317" s="256">
        <f t="shared" si="217"/>
        <v>-188</v>
      </c>
    </row>
    <row r="318" spans="1:97" ht="15" customHeight="1" x14ac:dyDescent="0.25">
      <c r="A318" s="9"/>
      <c r="B318" s="480">
        <v>63</v>
      </c>
      <c r="C318" s="481" t="s">
        <v>609</v>
      </c>
      <c r="D318" s="481" t="s">
        <v>278</v>
      </c>
      <c r="E318" s="482" t="s">
        <v>869</v>
      </c>
      <c r="F318" s="483">
        <v>0</v>
      </c>
      <c r="G318" s="484">
        <v>0</v>
      </c>
      <c r="H318" s="484">
        <v>0</v>
      </c>
      <c r="I318" s="484">
        <v>15</v>
      </c>
      <c r="J318" s="484">
        <v>18</v>
      </c>
      <c r="K318" s="484">
        <v>0</v>
      </c>
      <c r="L318" s="485">
        <v>17</v>
      </c>
      <c r="M318" s="485">
        <v>17</v>
      </c>
      <c r="N318" s="485">
        <v>17</v>
      </c>
      <c r="O318" s="486"/>
      <c r="P318" s="487">
        <v>0</v>
      </c>
      <c r="Q318" s="484">
        <v>0</v>
      </c>
      <c r="R318" s="484">
        <v>0</v>
      </c>
      <c r="S318" s="484">
        <v>0</v>
      </c>
      <c r="T318" s="488"/>
      <c r="U318" s="488"/>
      <c r="V318" s="239"/>
      <c r="W318" s="243"/>
      <c r="X318" s="244"/>
      <c r="Y318" s="489"/>
      <c r="Z318" s="487">
        <v>0</v>
      </c>
      <c r="AA318" s="484">
        <v>0</v>
      </c>
      <c r="AB318" s="484">
        <v>0</v>
      </c>
      <c r="AC318" s="484">
        <v>0</v>
      </c>
      <c r="AD318" s="488"/>
      <c r="AE318" s="488"/>
      <c r="AF318" s="146"/>
      <c r="AG318" s="146"/>
      <c r="AH318" s="146"/>
      <c r="AI318" s="489"/>
      <c r="AJ318" s="487">
        <v>0</v>
      </c>
      <c r="AK318" s="484">
        <v>0</v>
      </c>
      <c r="AL318" s="484">
        <v>0</v>
      </c>
      <c r="AM318" s="484">
        <v>0</v>
      </c>
      <c r="AN318" s="484">
        <v>0</v>
      </c>
      <c r="AO318" s="484">
        <v>0</v>
      </c>
      <c r="AP318" s="146">
        <v>0</v>
      </c>
      <c r="AQ318" s="146">
        <v>0</v>
      </c>
      <c r="AR318" s="146">
        <v>0</v>
      </c>
      <c r="AS318" s="489"/>
      <c r="AT318" s="487">
        <v>0</v>
      </c>
      <c r="AU318" s="484">
        <v>0</v>
      </c>
      <c r="AV318" s="484">
        <v>0</v>
      </c>
      <c r="AW318" s="484">
        <v>0</v>
      </c>
      <c r="AX318" s="127"/>
      <c r="AY318" s="488"/>
      <c r="AZ318" s="146"/>
      <c r="BA318" s="146"/>
      <c r="BB318" s="146"/>
      <c r="BC318" s="489"/>
      <c r="BD318" s="487">
        <v>0</v>
      </c>
      <c r="BE318" s="484">
        <v>0</v>
      </c>
      <c r="BF318" s="484">
        <v>0</v>
      </c>
      <c r="BG318" s="484">
        <v>0</v>
      </c>
      <c r="BH318" s="484">
        <v>0</v>
      </c>
      <c r="BI318" s="484">
        <v>0</v>
      </c>
      <c r="BJ318" s="146">
        <v>0</v>
      </c>
      <c r="BK318" s="146">
        <v>0</v>
      </c>
      <c r="BL318" s="146">
        <v>0</v>
      </c>
      <c r="BM318" s="489"/>
      <c r="BN318" s="487">
        <v>0</v>
      </c>
      <c r="BO318" s="484">
        <v>0</v>
      </c>
      <c r="BP318" s="484">
        <v>0</v>
      </c>
      <c r="BQ318" s="484">
        <v>0</v>
      </c>
      <c r="BR318" s="146">
        <v>0</v>
      </c>
      <c r="BS318" s="146">
        <v>0</v>
      </c>
      <c r="BT318" s="146">
        <v>0</v>
      </c>
      <c r="BU318" s="146"/>
      <c r="BV318" s="146"/>
      <c r="BW318" s="490"/>
      <c r="BX318" s="487">
        <v>0</v>
      </c>
      <c r="BY318" s="484">
        <v>0</v>
      </c>
      <c r="BZ318" s="484">
        <v>0</v>
      </c>
      <c r="CA318" s="484">
        <v>0</v>
      </c>
      <c r="CB318" s="484">
        <v>0</v>
      </c>
      <c r="CC318" s="484">
        <v>0</v>
      </c>
      <c r="CD318" s="146">
        <v>0</v>
      </c>
      <c r="CE318" s="146">
        <v>0</v>
      </c>
      <c r="CF318" s="146">
        <v>0</v>
      </c>
      <c r="CG318" s="491"/>
      <c r="CH318" s="492">
        <f t="shared" si="207"/>
        <v>0</v>
      </c>
      <c r="CI318" s="493">
        <f t="shared" si="208"/>
        <v>0</v>
      </c>
      <c r="CJ318" s="493">
        <f t="shared" si="209"/>
        <v>0</v>
      </c>
      <c r="CK318" s="493">
        <f t="shared" si="210"/>
        <v>15</v>
      </c>
      <c r="CL318" s="493">
        <f t="shared" si="211"/>
        <v>18</v>
      </c>
      <c r="CM318" s="493">
        <f t="shared" si="212"/>
        <v>0</v>
      </c>
      <c r="CN318" s="493">
        <f t="shared" si="213"/>
        <v>17</v>
      </c>
      <c r="CO318" s="493">
        <f t="shared" si="214"/>
        <v>17</v>
      </c>
      <c r="CP318" s="493">
        <f t="shared" si="215"/>
        <v>17</v>
      </c>
      <c r="CQ318"/>
      <c r="CR318" s="255">
        <f t="shared" si="216"/>
        <v>2</v>
      </c>
      <c r="CS318" s="256">
        <f t="shared" si="217"/>
        <v>17</v>
      </c>
    </row>
    <row r="319" spans="1:97" ht="15" customHeight="1" x14ac:dyDescent="0.25">
      <c r="A319" s="9"/>
      <c r="B319" s="480">
        <v>63</v>
      </c>
      <c r="C319" s="481" t="s">
        <v>609</v>
      </c>
      <c r="D319" s="481" t="s">
        <v>279</v>
      </c>
      <c r="E319" s="482" t="s">
        <v>691</v>
      </c>
      <c r="F319" s="483">
        <v>0</v>
      </c>
      <c r="G319" s="484">
        <v>0</v>
      </c>
      <c r="H319" s="484">
        <v>0</v>
      </c>
      <c r="I319" s="484">
        <v>0</v>
      </c>
      <c r="J319" s="484">
        <v>0</v>
      </c>
      <c r="K319" s="484">
        <v>0</v>
      </c>
      <c r="L319" s="485" t="s">
        <v>929</v>
      </c>
      <c r="M319" s="485" t="s">
        <v>929</v>
      </c>
      <c r="N319" s="485" t="s">
        <v>929</v>
      </c>
      <c r="O319" s="486"/>
      <c r="P319" s="487">
        <v>0</v>
      </c>
      <c r="Q319" s="484">
        <v>0</v>
      </c>
      <c r="R319" s="484">
        <v>0</v>
      </c>
      <c r="S319" s="484">
        <v>0</v>
      </c>
      <c r="T319" s="488"/>
      <c r="U319" s="488"/>
      <c r="V319" s="239"/>
      <c r="W319" s="243"/>
      <c r="X319" s="244"/>
      <c r="Y319" s="489"/>
      <c r="Z319" s="487">
        <v>0</v>
      </c>
      <c r="AA319" s="484">
        <v>0</v>
      </c>
      <c r="AB319" s="484">
        <v>0</v>
      </c>
      <c r="AC319" s="484">
        <v>0</v>
      </c>
      <c r="AD319" s="488"/>
      <c r="AE319" s="488"/>
      <c r="AF319" s="146"/>
      <c r="AG319" s="146"/>
      <c r="AH319" s="146"/>
      <c r="AI319" s="489"/>
      <c r="AJ319" s="487">
        <v>0</v>
      </c>
      <c r="AK319" s="484">
        <v>0</v>
      </c>
      <c r="AL319" s="484">
        <v>0</v>
      </c>
      <c r="AM319" s="484">
        <v>0</v>
      </c>
      <c r="AN319" s="484">
        <v>0</v>
      </c>
      <c r="AO319" s="484">
        <v>0</v>
      </c>
      <c r="AP319" s="146">
        <v>0</v>
      </c>
      <c r="AQ319" s="146">
        <v>0</v>
      </c>
      <c r="AR319" s="146">
        <v>0</v>
      </c>
      <c r="AS319" s="489"/>
      <c r="AT319" s="487">
        <v>0</v>
      </c>
      <c r="AU319" s="484">
        <v>0</v>
      </c>
      <c r="AV319" s="484">
        <v>0</v>
      </c>
      <c r="AW319" s="484">
        <v>0</v>
      </c>
      <c r="AX319" s="127">
        <v>0</v>
      </c>
      <c r="AY319" s="484">
        <v>0</v>
      </c>
      <c r="AZ319" s="146">
        <v>0</v>
      </c>
      <c r="BA319" s="146">
        <v>0</v>
      </c>
      <c r="BB319" s="146">
        <v>0</v>
      </c>
      <c r="BC319" s="489"/>
      <c r="BD319" s="487">
        <v>0</v>
      </c>
      <c r="BE319" s="484">
        <v>0</v>
      </c>
      <c r="BF319" s="484">
        <v>0</v>
      </c>
      <c r="BG319" s="484">
        <v>0</v>
      </c>
      <c r="BH319" s="484">
        <v>0</v>
      </c>
      <c r="BI319" s="484">
        <v>0</v>
      </c>
      <c r="BJ319" s="146">
        <v>0</v>
      </c>
      <c r="BK319" s="146">
        <v>0</v>
      </c>
      <c r="BL319" s="146">
        <v>0</v>
      </c>
      <c r="BM319" s="489"/>
      <c r="BN319" s="487">
        <v>0</v>
      </c>
      <c r="BO319" s="484">
        <v>0</v>
      </c>
      <c r="BP319" s="484">
        <v>0</v>
      </c>
      <c r="BQ319" s="484">
        <v>0</v>
      </c>
      <c r="BR319" s="146">
        <v>0</v>
      </c>
      <c r="BS319" s="146">
        <v>0</v>
      </c>
      <c r="BT319" s="146">
        <v>0</v>
      </c>
      <c r="BU319" s="146"/>
      <c r="BV319" s="146"/>
      <c r="BW319" s="490"/>
      <c r="BX319" s="487">
        <v>0</v>
      </c>
      <c r="BY319" s="484">
        <v>0</v>
      </c>
      <c r="BZ319" s="484">
        <v>0</v>
      </c>
      <c r="CA319" s="484">
        <v>0</v>
      </c>
      <c r="CB319" s="484">
        <v>0</v>
      </c>
      <c r="CC319" s="484">
        <v>0</v>
      </c>
      <c r="CD319" s="146">
        <v>0</v>
      </c>
      <c r="CE319" s="146">
        <v>0</v>
      </c>
      <c r="CF319" s="146">
        <v>0</v>
      </c>
      <c r="CG319" s="491"/>
      <c r="CH319" s="492">
        <f t="shared" si="207"/>
        <v>0</v>
      </c>
      <c r="CI319" s="493">
        <f t="shared" si="208"/>
        <v>0</v>
      </c>
      <c r="CJ319" s="493">
        <f t="shared" si="209"/>
        <v>0</v>
      </c>
      <c r="CK319" s="493">
        <f t="shared" si="210"/>
        <v>0</v>
      </c>
      <c r="CL319" s="493">
        <f t="shared" si="211"/>
        <v>0</v>
      </c>
      <c r="CM319" s="493">
        <f t="shared" si="212"/>
        <v>0</v>
      </c>
      <c r="CN319" s="493">
        <f t="shared" si="213"/>
        <v>0</v>
      </c>
      <c r="CO319" s="493">
        <f t="shared" si="214"/>
        <v>0</v>
      </c>
      <c r="CP319" s="493">
        <f t="shared" si="215"/>
        <v>0</v>
      </c>
      <c r="CQ319"/>
      <c r="CR319" s="255">
        <f t="shared" si="216"/>
        <v>0</v>
      </c>
      <c r="CS319" s="256">
        <f t="shared" si="217"/>
        <v>0</v>
      </c>
    </row>
    <row r="320" spans="1:97" ht="15" customHeight="1" x14ac:dyDescent="0.25">
      <c r="A320" s="9"/>
      <c r="B320" s="480">
        <v>63</v>
      </c>
      <c r="C320" s="481" t="s">
        <v>609</v>
      </c>
      <c r="D320" s="481" t="s">
        <v>280</v>
      </c>
      <c r="E320" s="482" t="s">
        <v>692</v>
      </c>
      <c r="F320" s="483">
        <v>30</v>
      </c>
      <c r="G320" s="484">
        <v>30</v>
      </c>
      <c r="H320" s="484">
        <v>0</v>
      </c>
      <c r="I320" s="484">
        <v>27</v>
      </c>
      <c r="J320" s="484">
        <v>27</v>
      </c>
      <c r="K320" s="484">
        <v>0</v>
      </c>
      <c r="L320" s="485">
        <v>23</v>
      </c>
      <c r="M320" s="485">
        <v>25</v>
      </c>
      <c r="N320" s="485">
        <v>25</v>
      </c>
      <c r="O320" s="486"/>
      <c r="P320" s="487">
        <v>25</v>
      </c>
      <c r="Q320" s="484">
        <v>25</v>
      </c>
      <c r="R320" s="484">
        <v>0</v>
      </c>
      <c r="S320" s="484">
        <v>21</v>
      </c>
      <c r="T320" s="484">
        <v>24</v>
      </c>
      <c r="U320" s="484">
        <v>0</v>
      </c>
      <c r="V320" s="233">
        <v>24</v>
      </c>
      <c r="W320" s="234">
        <v>17</v>
      </c>
      <c r="X320" s="235">
        <v>17</v>
      </c>
      <c r="Y320" s="489"/>
      <c r="Z320" s="487">
        <v>0</v>
      </c>
      <c r="AA320" s="484">
        <v>0</v>
      </c>
      <c r="AB320" s="484">
        <v>0</v>
      </c>
      <c r="AC320" s="484">
        <v>0</v>
      </c>
      <c r="AD320" s="484">
        <v>30</v>
      </c>
      <c r="AE320" s="484">
        <v>0</v>
      </c>
      <c r="AF320" s="146">
        <v>0</v>
      </c>
      <c r="AG320" s="146">
        <v>0</v>
      </c>
      <c r="AH320" s="146">
        <v>0</v>
      </c>
      <c r="AI320" s="489"/>
      <c r="AJ320" s="487">
        <v>20</v>
      </c>
      <c r="AK320" s="484">
        <v>20</v>
      </c>
      <c r="AL320" s="484">
        <v>0</v>
      </c>
      <c r="AM320" s="484">
        <v>0</v>
      </c>
      <c r="AN320" s="484">
        <v>15</v>
      </c>
      <c r="AO320" s="484">
        <v>0</v>
      </c>
      <c r="AP320" s="146">
        <v>0</v>
      </c>
      <c r="AQ320" s="146">
        <v>0</v>
      </c>
      <c r="AR320" s="146">
        <v>0</v>
      </c>
      <c r="AS320" s="489"/>
      <c r="AT320" s="487">
        <v>0</v>
      </c>
      <c r="AU320" s="484">
        <v>0</v>
      </c>
      <c r="AV320" s="484">
        <v>0</v>
      </c>
      <c r="AW320" s="484">
        <v>0</v>
      </c>
      <c r="AX320" s="127">
        <v>20</v>
      </c>
      <c r="AY320" s="484">
        <v>20</v>
      </c>
      <c r="AZ320" s="146">
        <v>12</v>
      </c>
      <c r="BA320" s="146">
        <v>12</v>
      </c>
      <c r="BB320" s="146">
        <v>12</v>
      </c>
      <c r="BC320" s="489"/>
      <c r="BD320" s="487">
        <v>30</v>
      </c>
      <c r="BE320" s="484">
        <v>30</v>
      </c>
      <c r="BF320" s="484">
        <v>22</v>
      </c>
      <c r="BG320" s="484">
        <v>30</v>
      </c>
      <c r="BH320" s="484">
        <v>50</v>
      </c>
      <c r="BI320" s="484">
        <v>10</v>
      </c>
      <c r="BJ320" s="146">
        <v>44</v>
      </c>
      <c r="BK320" s="146">
        <v>44</v>
      </c>
      <c r="BL320" s="146">
        <v>44</v>
      </c>
      <c r="BM320" s="489"/>
      <c r="BN320" s="487">
        <v>34</v>
      </c>
      <c r="BO320" s="484">
        <v>34</v>
      </c>
      <c r="BP320" s="484">
        <v>0</v>
      </c>
      <c r="BQ320" s="484">
        <v>32</v>
      </c>
      <c r="BR320" s="146">
        <v>74</v>
      </c>
      <c r="BS320" s="146">
        <v>0</v>
      </c>
      <c r="BT320" s="146">
        <v>43</v>
      </c>
      <c r="BU320" s="146">
        <v>43</v>
      </c>
      <c r="BV320" s="146">
        <v>43</v>
      </c>
      <c r="BW320" s="490"/>
      <c r="BX320" s="487">
        <v>31</v>
      </c>
      <c r="BY320" s="484">
        <v>31</v>
      </c>
      <c r="BZ320" s="484">
        <v>0</v>
      </c>
      <c r="CA320" s="484">
        <v>18</v>
      </c>
      <c r="CB320" s="484">
        <v>12</v>
      </c>
      <c r="CC320" s="484">
        <v>0</v>
      </c>
      <c r="CD320" s="146">
        <v>0</v>
      </c>
      <c r="CE320" s="146">
        <v>0</v>
      </c>
      <c r="CF320" s="146">
        <v>0</v>
      </c>
      <c r="CG320" s="491"/>
      <c r="CH320" s="492">
        <f t="shared" si="207"/>
        <v>170</v>
      </c>
      <c r="CI320" s="493">
        <f t="shared" si="208"/>
        <v>170</v>
      </c>
      <c r="CJ320" s="493">
        <f t="shared" si="209"/>
        <v>22</v>
      </c>
      <c r="CK320" s="493">
        <f t="shared" si="210"/>
        <v>128</v>
      </c>
      <c r="CL320" s="493">
        <f t="shared" si="211"/>
        <v>252</v>
      </c>
      <c r="CM320" s="493">
        <f t="shared" si="212"/>
        <v>30</v>
      </c>
      <c r="CN320" s="493">
        <f t="shared" si="213"/>
        <v>146</v>
      </c>
      <c r="CO320" s="493">
        <f t="shared" si="214"/>
        <v>141</v>
      </c>
      <c r="CP320" s="493">
        <f t="shared" si="215"/>
        <v>141</v>
      </c>
      <c r="CQ320"/>
      <c r="CR320" s="255">
        <f t="shared" si="216"/>
        <v>13</v>
      </c>
      <c r="CS320" s="256">
        <f t="shared" si="217"/>
        <v>-29</v>
      </c>
    </row>
    <row r="321" spans="1:97" ht="15" customHeight="1" x14ac:dyDescent="0.25">
      <c r="A321" s="9"/>
      <c r="B321" s="480">
        <v>63</v>
      </c>
      <c r="C321" s="481" t="s">
        <v>609</v>
      </c>
      <c r="D321" s="481" t="s">
        <v>281</v>
      </c>
      <c r="E321" s="482" t="s">
        <v>693</v>
      </c>
      <c r="F321" s="483">
        <v>20</v>
      </c>
      <c r="G321" s="484">
        <v>20</v>
      </c>
      <c r="H321" s="484">
        <v>0</v>
      </c>
      <c r="I321" s="484">
        <v>20</v>
      </c>
      <c r="J321" s="484">
        <v>30</v>
      </c>
      <c r="K321" s="484">
        <v>0</v>
      </c>
      <c r="L321" s="485">
        <v>24</v>
      </c>
      <c r="M321" s="485">
        <v>23</v>
      </c>
      <c r="N321" s="485">
        <v>23</v>
      </c>
      <c r="O321" s="486"/>
      <c r="P321" s="487">
        <v>0</v>
      </c>
      <c r="Q321" s="484">
        <v>0</v>
      </c>
      <c r="R321" s="484">
        <v>0</v>
      </c>
      <c r="S321" s="484">
        <v>0</v>
      </c>
      <c r="T321" s="488"/>
      <c r="U321" s="488"/>
      <c r="V321" s="239"/>
      <c r="W321" s="243"/>
      <c r="X321" s="244"/>
      <c r="Y321" s="489"/>
      <c r="Z321" s="487">
        <v>20</v>
      </c>
      <c r="AA321" s="484">
        <v>20</v>
      </c>
      <c r="AB321" s="484">
        <v>0</v>
      </c>
      <c r="AC321" s="484">
        <v>19</v>
      </c>
      <c r="AD321" s="484">
        <v>30</v>
      </c>
      <c r="AE321" s="484">
        <v>0</v>
      </c>
      <c r="AF321" s="146">
        <v>25</v>
      </c>
      <c r="AG321" s="146">
        <v>25</v>
      </c>
      <c r="AH321" s="146">
        <v>25</v>
      </c>
      <c r="AI321" s="489"/>
      <c r="AJ321" s="487">
        <v>20</v>
      </c>
      <c r="AK321" s="484">
        <v>20</v>
      </c>
      <c r="AL321" s="484">
        <v>0</v>
      </c>
      <c r="AM321" s="484">
        <v>40</v>
      </c>
      <c r="AN321" s="484">
        <v>73</v>
      </c>
      <c r="AO321" s="484">
        <v>0</v>
      </c>
      <c r="AP321" s="146">
        <v>65</v>
      </c>
      <c r="AQ321" s="146">
        <v>65</v>
      </c>
      <c r="AR321" s="146">
        <v>65</v>
      </c>
      <c r="AS321" s="489"/>
      <c r="AT321" s="487">
        <v>0</v>
      </c>
      <c r="AU321" s="484">
        <v>0</v>
      </c>
      <c r="AV321" s="484">
        <v>0</v>
      </c>
      <c r="AW321" s="484">
        <v>0</v>
      </c>
      <c r="AX321" s="127"/>
      <c r="AY321" s="488"/>
      <c r="AZ321" s="146"/>
      <c r="BA321" s="146"/>
      <c r="BB321" s="146"/>
      <c r="BC321" s="489"/>
      <c r="BD321" s="487">
        <v>20</v>
      </c>
      <c r="BE321" s="484">
        <v>20</v>
      </c>
      <c r="BF321" s="484">
        <v>0</v>
      </c>
      <c r="BG321" s="484">
        <v>20</v>
      </c>
      <c r="BH321" s="484">
        <v>61</v>
      </c>
      <c r="BI321" s="484">
        <v>0</v>
      </c>
      <c r="BJ321" s="146">
        <v>36</v>
      </c>
      <c r="BK321" s="146">
        <v>36</v>
      </c>
      <c r="BL321" s="146">
        <v>36</v>
      </c>
      <c r="BM321" s="489"/>
      <c r="BN321" s="487">
        <v>0</v>
      </c>
      <c r="BO321" s="484">
        <v>0</v>
      </c>
      <c r="BP321" s="484">
        <v>0</v>
      </c>
      <c r="BQ321" s="484">
        <v>0</v>
      </c>
      <c r="BR321" s="146">
        <v>28</v>
      </c>
      <c r="BS321" s="146">
        <v>0</v>
      </c>
      <c r="BT321" s="146">
        <v>0</v>
      </c>
      <c r="BU321" s="146">
        <v>0</v>
      </c>
      <c r="BV321" s="146">
        <v>0</v>
      </c>
      <c r="BW321" s="490"/>
      <c r="BX321" s="487">
        <v>0</v>
      </c>
      <c r="BY321" s="484">
        <v>0</v>
      </c>
      <c r="BZ321" s="484">
        <v>0</v>
      </c>
      <c r="CA321" s="484">
        <v>0</v>
      </c>
      <c r="CB321" s="484">
        <v>36</v>
      </c>
      <c r="CC321" s="484">
        <v>10</v>
      </c>
      <c r="CD321" s="146">
        <v>0</v>
      </c>
      <c r="CE321" s="146">
        <v>0</v>
      </c>
      <c r="CF321" s="146">
        <v>0</v>
      </c>
      <c r="CG321" s="491"/>
      <c r="CH321" s="492">
        <f t="shared" si="207"/>
        <v>80</v>
      </c>
      <c r="CI321" s="493">
        <f t="shared" si="208"/>
        <v>80</v>
      </c>
      <c r="CJ321" s="493">
        <f t="shared" si="209"/>
        <v>0</v>
      </c>
      <c r="CK321" s="493">
        <f t="shared" si="210"/>
        <v>99</v>
      </c>
      <c r="CL321" s="493">
        <f t="shared" si="211"/>
        <v>258</v>
      </c>
      <c r="CM321" s="493">
        <f t="shared" si="212"/>
        <v>10</v>
      </c>
      <c r="CN321" s="493">
        <f t="shared" si="213"/>
        <v>150</v>
      </c>
      <c r="CO321" s="493">
        <f t="shared" si="214"/>
        <v>149</v>
      </c>
      <c r="CP321" s="493">
        <f t="shared" si="215"/>
        <v>149</v>
      </c>
      <c r="CQ321"/>
      <c r="CR321" s="255">
        <f t="shared" si="216"/>
        <v>50</v>
      </c>
      <c r="CS321" s="256">
        <f t="shared" si="217"/>
        <v>69</v>
      </c>
    </row>
    <row r="322" spans="1:97" ht="15" customHeight="1" x14ac:dyDescent="0.25">
      <c r="A322" s="9"/>
      <c r="B322" s="480">
        <v>63</v>
      </c>
      <c r="C322" s="481" t="s">
        <v>609</v>
      </c>
      <c r="D322" s="481" t="s">
        <v>282</v>
      </c>
      <c r="E322" s="482" t="s">
        <v>694</v>
      </c>
      <c r="F322" s="483">
        <v>0</v>
      </c>
      <c r="G322" s="484">
        <v>0</v>
      </c>
      <c r="H322" s="484">
        <v>0</v>
      </c>
      <c r="I322" s="484">
        <v>18</v>
      </c>
      <c r="J322" s="484">
        <v>15</v>
      </c>
      <c r="K322" s="484">
        <v>0</v>
      </c>
      <c r="L322" s="485">
        <v>12</v>
      </c>
      <c r="M322" s="485">
        <v>12</v>
      </c>
      <c r="N322" s="485">
        <v>12</v>
      </c>
      <c r="O322" s="486"/>
      <c r="P322" s="487">
        <v>0</v>
      </c>
      <c r="Q322" s="484">
        <v>0</v>
      </c>
      <c r="R322" s="484">
        <v>0</v>
      </c>
      <c r="S322" s="484">
        <v>14</v>
      </c>
      <c r="T322" s="484">
        <v>17</v>
      </c>
      <c r="U322" s="484">
        <v>0</v>
      </c>
      <c r="V322" s="245">
        <v>17</v>
      </c>
      <c r="W322" s="234">
        <v>9</v>
      </c>
      <c r="X322" s="235">
        <v>9</v>
      </c>
      <c r="Y322" s="489"/>
      <c r="Z322" s="487">
        <v>0</v>
      </c>
      <c r="AA322" s="484">
        <v>0</v>
      </c>
      <c r="AB322" s="484">
        <v>0</v>
      </c>
      <c r="AC322" s="484">
        <v>0</v>
      </c>
      <c r="AD322" s="484">
        <v>0</v>
      </c>
      <c r="AE322" s="484">
        <v>0</v>
      </c>
      <c r="AF322" s="146">
        <v>0</v>
      </c>
      <c r="AG322" s="146">
        <v>0</v>
      </c>
      <c r="AH322" s="146">
        <v>0</v>
      </c>
      <c r="AI322" s="489"/>
      <c r="AJ322" s="487">
        <v>0</v>
      </c>
      <c r="AK322" s="484">
        <v>0</v>
      </c>
      <c r="AL322" s="484">
        <v>0</v>
      </c>
      <c r="AM322" s="484">
        <v>0</v>
      </c>
      <c r="AN322" s="484">
        <v>0</v>
      </c>
      <c r="AO322" s="484">
        <v>0</v>
      </c>
      <c r="AP322" s="146">
        <v>0</v>
      </c>
      <c r="AQ322" s="146">
        <v>0</v>
      </c>
      <c r="AR322" s="146">
        <v>0</v>
      </c>
      <c r="AS322" s="489"/>
      <c r="AT322" s="487">
        <v>0</v>
      </c>
      <c r="AU322" s="484">
        <v>0</v>
      </c>
      <c r="AV322" s="484">
        <v>0</v>
      </c>
      <c r="AW322" s="484">
        <v>0</v>
      </c>
      <c r="AX322" s="127">
        <v>0</v>
      </c>
      <c r="AY322" s="484">
        <v>0</v>
      </c>
      <c r="AZ322" s="146">
        <v>0</v>
      </c>
      <c r="BA322" s="146">
        <v>0</v>
      </c>
      <c r="BB322" s="146">
        <v>0</v>
      </c>
      <c r="BC322" s="489"/>
      <c r="BD322" s="487">
        <v>0</v>
      </c>
      <c r="BE322" s="484">
        <v>0</v>
      </c>
      <c r="BF322" s="484">
        <v>0</v>
      </c>
      <c r="BG322" s="484">
        <v>0</v>
      </c>
      <c r="BH322" s="484">
        <v>0</v>
      </c>
      <c r="BI322" s="484">
        <v>0</v>
      </c>
      <c r="BJ322" s="146">
        <v>0</v>
      </c>
      <c r="BK322" s="146">
        <v>0</v>
      </c>
      <c r="BL322" s="146">
        <v>0</v>
      </c>
      <c r="BM322" s="489"/>
      <c r="BN322" s="487">
        <v>0</v>
      </c>
      <c r="BO322" s="484">
        <v>0</v>
      </c>
      <c r="BP322" s="484">
        <v>0</v>
      </c>
      <c r="BQ322" s="484">
        <v>0</v>
      </c>
      <c r="BR322" s="146">
        <v>0</v>
      </c>
      <c r="BS322" s="146">
        <v>0</v>
      </c>
      <c r="BT322" s="146">
        <v>0</v>
      </c>
      <c r="BU322" s="146">
        <v>0</v>
      </c>
      <c r="BV322" s="146">
        <v>0</v>
      </c>
      <c r="BW322" s="490"/>
      <c r="BX322" s="487">
        <v>0</v>
      </c>
      <c r="BY322" s="484">
        <v>0</v>
      </c>
      <c r="BZ322" s="484">
        <v>0</v>
      </c>
      <c r="CA322" s="484">
        <v>0</v>
      </c>
      <c r="CB322" s="484">
        <v>0</v>
      </c>
      <c r="CC322" s="484">
        <v>0</v>
      </c>
      <c r="CD322" s="146">
        <v>0</v>
      </c>
      <c r="CE322" s="146">
        <v>0</v>
      </c>
      <c r="CF322" s="146">
        <v>0</v>
      </c>
      <c r="CG322" s="491"/>
      <c r="CH322" s="492">
        <f t="shared" si="207"/>
        <v>0</v>
      </c>
      <c r="CI322" s="493">
        <f t="shared" si="208"/>
        <v>0</v>
      </c>
      <c r="CJ322" s="493">
        <f t="shared" si="209"/>
        <v>0</v>
      </c>
      <c r="CK322" s="493">
        <f t="shared" si="210"/>
        <v>32</v>
      </c>
      <c r="CL322" s="493">
        <f t="shared" si="211"/>
        <v>32</v>
      </c>
      <c r="CM322" s="493">
        <f t="shared" si="212"/>
        <v>0</v>
      </c>
      <c r="CN322" s="493">
        <f t="shared" si="213"/>
        <v>29</v>
      </c>
      <c r="CO322" s="493">
        <f t="shared" si="214"/>
        <v>21</v>
      </c>
      <c r="CP322" s="493">
        <f t="shared" si="215"/>
        <v>21</v>
      </c>
      <c r="CQ322"/>
      <c r="CR322" s="255">
        <f t="shared" si="216"/>
        <v>-11</v>
      </c>
      <c r="CS322" s="256">
        <f t="shared" si="217"/>
        <v>21</v>
      </c>
    </row>
    <row r="323" spans="1:97" ht="15" customHeight="1" x14ac:dyDescent="0.25">
      <c r="A323" s="9"/>
      <c r="B323" s="495">
        <v>63</v>
      </c>
      <c r="C323" s="496" t="s">
        <v>609</v>
      </c>
      <c r="D323" s="496" t="s">
        <v>283</v>
      </c>
      <c r="E323" s="497" t="s">
        <v>695</v>
      </c>
      <c r="F323" s="498">
        <v>0</v>
      </c>
      <c r="G323" s="499">
        <v>0</v>
      </c>
      <c r="H323" s="499">
        <v>0</v>
      </c>
      <c r="I323" s="499">
        <v>0</v>
      </c>
      <c r="J323" s="499">
        <v>0</v>
      </c>
      <c r="K323" s="499">
        <v>0</v>
      </c>
      <c r="L323" s="500" t="s">
        <v>929</v>
      </c>
      <c r="M323" s="500" t="s">
        <v>929</v>
      </c>
      <c r="N323" s="500" t="s">
        <v>929</v>
      </c>
      <c r="O323" s="501"/>
      <c r="P323" s="502">
        <v>0</v>
      </c>
      <c r="Q323" s="499">
        <v>0</v>
      </c>
      <c r="R323" s="499">
        <v>0</v>
      </c>
      <c r="S323" s="499">
        <v>0</v>
      </c>
      <c r="T323" s="503"/>
      <c r="U323" s="503"/>
      <c r="V323" s="228"/>
      <c r="W323" s="228"/>
      <c r="X323" s="229"/>
      <c r="Y323" s="504"/>
      <c r="Z323" s="502">
        <v>0</v>
      </c>
      <c r="AA323" s="499">
        <v>0</v>
      </c>
      <c r="AB323" s="499">
        <v>0</v>
      </c>
      <c r="AC323" s="499">
        <v>0</v>
      </c>
      <c r="AD323" s="503"/>
      <c r="AE323" s="503"/>
      <c r="AF323" s="175"/>
      <c r="AG323" s="175"/>
      <c r="AH323" s="175"/>
      <c r="AI323" s="504"/>
      <c r="AJ323" s="502">
        <v>0</v>
      </c>
      <c r="AK323" s="499">
        <v>0</v>
      </c>
      <c r="AL323" s="499">
        <v>0</v>
      </c>
      <c r="AM323" s="499">
        <v>0</v>
      </c>
      <c r="AN323" s="499">
        <v>0</v>
      </c>
      <c r="AO323" s="499">
        <v>0</v>
      </c>
      <c r="AP323" s="175">
        <v>0</v>
      </c>
      <c r="AQ323" s="175">
        <v>0</v>
      </c>
      <c r="AR323" s="175">
        <v>0</v>
      </c>
      <c r="AS323" s="504"/>
      <c r="AT323" s="502">
        <v>0</v>
      </c>
      <c r="AU323" s="499">
        <v>0</v>
      </c>
      <c r="AV323" s="499">
        <v>0</v>
      </c>
      <c r="AW323" s="499">
        <v>0</v>
      </c>
      <c r="AX323" s="129"/>
      <c r="AY323" s="503"/>
      <c r="AZ323" s="175"/>
      <c r="BA323" s="175"/>
      <c r="BB323" s="175"/>
      <c r="BC323" s="504"/>
      <c r="BD323" s="502">
        <v>0</v>
      </c>
      <c r="BE323" s="499">
        <v>0</v>
      </c>
      <c r="BF323" s="499">
        <v>0</v>
      </c>
      <c r="BG323" s="499">
        <v>0</v>
      </c>
      <c r="BH323" s="499">
        <v>0</v>
      </c>
      <c r="BI323" s="499">
        <v>0</v>
      </c>
      <c r="BJ323" s="175">
        <v>0</v>
      </c>
      <c r="BK323" s="175">
        <v>0</v>
      </c>
      <c r="BL323" s="175">
        <v>0</v>
      </c>
      <c r="BM323" s="504"/>
      <c r="BN323" s="502">
        <v>0</v>
      </c>
      <c r="BO323" s="499">
        <v>0</v>
      </c>
      <c r="BP323" s="499">
        <v>0</v>
      </c>
      <c r="BQ323" s="499">
        <v>0</v>
      </c>
      <c r="BR323" s="175"/>
      <c r="BS323" s="175"/>
      <c r="BT323" s="175"/>
      <c r="BU323" s="175"/>
      <c r="BV323" s="175"/>
      <c r="BW323" s="505"/>
      <c r="BX323" s="502">
        <v>0</v>
      </c>
      <c r="BY323" s="499">
        <v>0</v>
      </c>
      <c r="BZ323" s="499">
        <v>0</v>
      </c>
      <c r="CA323" s="499">
        <v>0</v>
      </c>
      <c r="CB323" s="499">
        <v>0</v>
      </c>
      <c r="CC323" s="499">
        <v>0</v>
      </c>
      <c r="CD323" s="175">
        <v>0</v>
      </c>
      <c r="CE323" s="175">
        <v>0</v>
      </c>
      <c r="CF323" s="175">
        <v>0</v>
      </c>
      <c r="CG323" s="506"/>
      <c r="CH323" s="507">
        <f t="shared" si="207"/>
        <v>0</v>
      </c>
      <c r="CI323" s="508">
        <f t="shared" si="208"/>
        <v>0</v>
      </c>
      <c r="CJ323" s="508">
        <f t="shared" si="209"/>
        <v>0</v>
      </c>
      <c r="CK323" s="508">
        <f t="shared" si="210"/>
        <v>0</v>
      </c>
      <c r="CL323" s="508">
        <f t="shared" si="211"/>
        <v>0</v>
      </c>
      <c r="CM323" s="508">
        <f t="shared" si="212"/>
        <v>0</v>
      </c>
      <c r="CN323" s="508">
        <f t="shared" si="213"/>
        <v>0</v>
      </c>
      <c r="CO323" s="508">
        <f t="shared" si="214"/>
        <v>0</v>
      </c>
      <c r="CP323" s="508">
        <f t="shared" si="215"/>
        <v>0</v>
      </c>
      <c r="CQ323" s="249"/>
      <c r="CR323" s="264">
        <f t="shared" si="216"/>
        <v>0</v>
      </c>
      <c r="CS323" s="257">
        <f t="shared" si="217"/>
        <v>0</v>
      </c>
    </row>
    <row r="324" spans="1:97" ht="15" customHeight="1" x14ac:dyDescent="0.25">
      <c r="A324" s="9"/>
      <c r="B324" s="495">
        <v>63</v>
      </c>
      <c r="C324" s="496" t="s">
        <v>609</v>
      </c>
      <c r="D324" s="496" t="s">
        <v>284</v>
      </c>
      <c r="E324" s="497" t="s">
        <v>696</v>
      </c>
      <c r="F324" s="498">
        <v>0</v>
      </c>
      <c r="G324" s="499">
        <v>0</v>
      </c>
      <c r="H324" s="499">
        <v>0</v>
      </c>
      <c r="I324" s="499">
        <v>0</v>
      </c>
      <c r="J324" s="499">
        <v>15</v>
      </c>
      <c r="K324" s="499">
        <v>0</v>
      </c>
      <c r="L324" s="500">
        <v>12</v>
      </c>
      <c r="M324" s="500">
        <v>12</v>
      </c>
      <c r="N324" s="500">
        <v>12</v>
      </c>
      <c r="O324" s="501"/>
      <c r="P324" s="502">
        <v>0</v>
      </c>
      <c r="Q324" s="499">
        <v>0</v>
      </c>
      <c r="R324" s="499">
        <v>0</v>
      </c>
      <c r="S324" s="499">
        <v>14</v>
      </c>
      <c r="T324" s="499">
        <v>17</v>
      </c>
      <c r="U324" s="499">
        <v>0</v>
      </c>
      <c r="V324" s="232">
        <v>17</v>
      </c>
      <c r="W324" s="226">
        <v>9</v>
      </c>
      <c r="X324" s="227">
        <v>9</v>
      </c>
      <c r="Y324" s="504"/>
      <c r="Z324" s="502">
        <v>0</v>
      </c>
      <c r="AA324" s="499">
        <v>0</v>
      </c>
      <c r="AB324" s="499">
        <v>0</v>
      </c>
      <c r="AC324" s="499">
        <v>0</v>
      </c>
      <c r="AD324" s="503"/>
      <c r="AE324" s="503"/>
      <c r="AF324" s="175"/>
      <c r="AG324" s="175"/>
      <c r="AH324" s="175"/>
      <c r="AI324" s="504"/>
      <c r="AJ324" s="502">
        <v>0</v>
      </c>
      <c r="AK324" s="499">
        <v>0</v>
      </c>
      <c r="AL324" s="499">
        <v>0</v>
      </c>
      <c r="AM324" s="499">
        <v>0</v>
      </c>
      <c r="AN324" s="499">
        <v>0</v>
      </c>
      <c r="AO324" s="499">
        <v>0</v>
      </c>
      <c r="AP324" s="175">
        <v>0</v>
      </c>
      <c r="AQ324" s="175">
        <v>0</v>
      </c>
      <c r="AR324" s="175">
        <v>0</v>
      </c>
      <c r="AS324" s="504"/>
      <c r="AT324" s="502">
        <v>0</v>
      </c>
      <c r="AU324" s="499">
        <v>0</v>
      </c>
      <c r="AV324" s="499">
        <v>0</v>
      </c>
      <c r="AW324" s="499">
        <v>0</v>
      </c>
      <c r="AX324" s="129"/>
      <c r="AY324" s="503"/>
      <c r="AZ324" s="175"/>
      <c r="BA324" s="175"/>
      <c r="BB324" s="175"/>
      <c r="BC324" s="504"/>
      <c r="BD324" s="502">
        <v>0</v>
      </c>
      <c r="BE324" s="499">
        <v>0</v>
      </c>
      <c r="BF324" s="499">
        <v>0</v>
      </c>
      <c r="BG324" s="499">
        <v>0</v>
      </c>
      <c r="BH324" s="499">
        <v>0</v>
      </c>
      <c r="BI324" s="499">
        <v>0</v>
      </c>
      <c r="BJ324" s="175">
        <v>0</v>
      </c>
      <c r="BK324" s="175">
        <v>0</v>
      </c>
      <c r="BL324" s="175">
        <v>0</v>
      </c>
      <c r="BM324" s="504"/>
      <c r="BN324" s="502">
        <v>0</v>
      </c>
      <c r="BO324" s="499">
        <v>0</v>
      </c>
      <c r="BP324" s="499">
        <v>0</v>
      </c>
      <c r="BQ324" s="499">
        <v>0</v>
      </c>
      <c r="BR324" s="175"/>
      <c r="BS324" s="175"/>
      <c r="BT324" s="175"/>
      <c r="BU324" s="175"/>
      <c r="BV324" s="175"/>
      <c r="BW324" s="505"/>
      <c r="BX324" s="502">
        <v>0</v>
      </c>
      <c r="BY324" s="499">
        <v>0</v>
      </c>
      <c r="BZ324" s="499">
        <v>0</v>
      </c>
      <c r="CA324" s="499">
        <v>0</v>
      </c>
      <c r="CB324" s="499">
        <v>0</v>
      </c>
      <c r="CC324" s="499">
        <v>0</v>
      </c>
      <c r="CD324" s="175">
        <v>0</v>
      </c>
      <c r="CE324" s="175">
        <v>0</v>
      </c>
      <c r="CF324" s="175">
        <v>0</v>
      </c>
      <c r="CG324" s="506"/>
      <c r="CH324" s="507">
        <f t="shared" si="207"/>
        <v>0</v>
      </c>
      <c r="CI324" s="508">
        <f t="shared" si="208"/>
        <v>0</v>
      </c>
      <c r="CJ324" s="508">
        <f t="shared" si="209"/>
        <v>0</v>
      </c>
      <c r="CK324" s="508">
        <f t="shared" si="210"/>
        <v>14</v>
      </c>
      <c r="CL324" s="508">
        <f t="shared" si="211"/>
        <v>32</v>
      </c>
      <c r="CM324" s="508">
        <f t="shared" si="212"/>
        <v>0</v>
      </c>
      <c r="CN324" s="508">
        <f t="shared" si="213"/>
        <v>29</v>
      </c>
      <c r="CO324" s="508">
        <f t="shared" si="214"/>
        <v>21</v>
      </c>
      <c r="CP324" s="508">
        <f t="shared" si="215"/>
        <v>21</v>
      </c>
      <c r="CQ324" s="249"/>
      <c r="CR324" s="264">
        <f t="shared" si="216"/>
        <v>7</v>
      </c>
      <c r="CS324" s="257">
        <f t="shared" si="217"/>
        <v>21</v>
      </c>
    </row>
    <row r="325" spans="1:97" ht="15" customHeight="1" x14ac:dyDescent="0.25">
      <c r="A325" s="9"/>
      <c r="B325" s="480">
        <v>63</v>
      </c>
      <c r="C325" s="481" t="s">
        <v>609</v>
      </c>
      <c r="D325" s="481" t="s">
        <v>285</v>
      </c>
      <c r="E325" s="482" t="s">
        <v>697</v>
      </c>
      <c r="F325" s="483">
        <v>77</v>
      </c>
      <c r="G325" s="484">
        <v>77</v>
      </c>
      <c r="H325" s="484">
        <v>0</v>
      </c>
      <c r="I325" s="484">
        <v>10</v>
      </c>
      <c r="J325" s="484">
        <v>25</v>
      </c>
      <c r="K325" s="484">
        <v>0</v>
      </c>
      <c r="L325" s="485">
        <v>18</v>
      </c>
      <c r="M325" s="485">
        <v>18</v>
      </c>
      <c r="N325" s="485">
        <v>18</v>
      </c>
      <c r="O325" s="486"/>
      <c r="P325" s="487">
        <v>18</v>
      </c>
      <c r="Q325" s="484">
        <v>18</v>
      </c>
      <c r="R325" s="484">
        <v>0</v>
      </c>
      <c r="S325" s="484">
        <v>18</v>
      </c>
      <c r="T325" s="484">
        <v>39</v>
      </c>
      <c r="U325" s="484">
        <v>0</v>
      </c>
      <c r="V325" s="233">
        <v>25</v>
      </c>
      <c r="W325" s="234">
        <v>17</v>
      </c>
      <c r="X325" s="235">
        <v>17</v>
      </c>
      <c r="Y325" s="489"/>
      <c r="Z325" s="487">
        <v>11</v>
      </c>
      <c r="AA325" s="484">
        <v>11</v>
      </c>
      <c r="AB325" s="484">
        <v>2</v>
      </c>
      <c r="AC325" s="484">
        <v>8</v>
      </c>
      <c r="AD325" s="484">
        <v>8</v>
      </c>
      <c r="AE325" s="484">
        <v>2</v>
      </c>
      <c r="AF325" s="146">
        <v>8</v>
      </c>
      <c r="AG325" s="146">
        <v>8</v>
      </c>
      <c r="AH325" s="146">
        <v>8</v>
      </c>
      <c r="AI325" s="489"/>
      <c r="AJ325" s="487">
        <v>25</v>
      </c>
      <c r="AK325" s="484">
        <v>25</v>
      </c>
      <c r="AL325" s="484">
        <v>0</v>
      </c>
      <c r="AM325" s="484">
        <v>20</v>
      </c>
      <c r="AN325" s="484">
        <v>30</v>
      </c>
      <c r="AO325" s="484">
        <v>0</v>
      </c>
      <c r="AP325" s="146">
        <v>23</v>
      </c>
      <c r="AQ325" s="146">
        <v>23</v>
      </c>
      <c r="AR325" s="146">
        <v>23</v>
      </c>
      <c r="AS325" s="489"/>
      <c r="AT325" s="487">
        <v>37</v>
      </c>
      <c r="AU325" s="484">
        <v>37</v>
      </c>
      <c r="AV325" s="484">
        <v>10</v>
      </c>
      <c r="AW325" s="484">
        <v>34</v>
      </c>
      <c r="AX325" s="127"/>
      <c r="AY325" s="488"/>
      <c r="AZ325" s="146"/>
      <c r="BA325" s="146"/>
      <c r="BB325" s="146"/>
      <c r="BC325" s="489"/>
      <c r="BD325" s="487">
        <v>17</v>
      </c>
      <c r="BE325" s="484">
        <v>17</v>
      </c>
      <c r="BF325" s="484">
        <v>0</v>
      </c>
      <c r="BG325" s="484">
        <v>0</v>
      </c>
      <c r="BH325" s="484">
        <v>0</v>
      </c>
      <c r="BI325" s="484">
        <v>0</v>
      </c>
      <c r="BJ325" s="146">
        <v>0</v>
      </c>
      <c r="BK325" s="146">
        <v>0</v>
      </c>
      <c r="BL325" s="146">
        <v>0</v>
      </c>
      <c r="BM325" s="489"/>
      <c r="BN325" s="487">
        <v>31</v>
      </c>
      <c r="BO325" s="484">
        <v>31</v>
      </c>
      <c r="BP325" s="484">
        <v>0</v>
      </c>
      <c r="BQ325" s="484">
        <v>28</v>
      </c>
      <c r="BR325" s="146">
        <v>30</v>
      </c>
      <c r="BS325" s="146">
        <v>0</v>
      </c>
      <c r="BT325" s="146">
        <v>28</v>
      </c>
      <c r="BU325" s="146">
        <v>28</v>
      </c>
      <c r="BV325" s="146">
        <v>28</v>
      </c>
      <c r="BW325" s="490"/>
      <c r="BX325" s="487">
        <v>19</v>
      </c>
      <c r="BY325" s="484">
        <v>19</v>
      </c>
      <c r="BZ325" s="484">
        <v>0</v>
      </c>
      <c r="CA325" s="484">
        <v>19</v>
      </c>
      <c r="CB325" s="484">
        <v>20</v>
      </c>
      <c r="CC325" s="484">
        <v>1</v>
      </c>
      <c r="CD325" s="146">
        <v>10</v>
      </c>
      <c r="CE325" s="146">
        <v>10</v>
      </c>
      <c r="CF325" s="146">
        <v>10</v>
      </c>
      <c r="CG325" s="491"/>
      <c r="CH325" s="492">
        <f t="shared" si="207"/>
        <v>235</v>
      </c>
      <c r="CI325" s="493">
        <f t="shared" si="208"/>
        <v>235</v>
      </c>
      <c r="CJ325" s="493">
        <f t="shared" si="209"/>
        <v>12</v>
      </c>
      <c r="CK325" s="493">
        <f t="shared" si="210"/>
        <v>137</v>
      </c>
      <c r="CL325" s="493">
        <f t="shared" si="211"/>
        <v>152</v>
      </c>
      <c r="CM325" s="493">
        <f t="shared" si="212"/>
        <v>3</v>
      </c>
      <c r="CN325" s="493">
        <f t="shared" si="213"/>
        <v>112</v>
      </c>
      <c r="CO325" s="493">
        <f t="shared" si="214"/>
        <v>104</v>
      </c>
      <c r="CP325" s="493">
        <f t="shared" si="215"/>
        <v>104</v>
      </c>
      <c r="CQ325"/>
      <c r="CR325" s="255">
        <f t="shared" si="216"/>
        <v>-33</v>
      </c>
      <c r="CS325" s="256">
        <f t="shared" si="217"/>
        <v>-131</v>
      </c>
    </row>
    <row r="326" spans="1:97" ht="15" customHeight="1" x14ac:dyDescent="0.25">
      <c r="A326" s="9"/>
      <c r="B326" s="480">
        <v>63</v>
      </c>
      <c r="C326" s="481" t="s">
        <v>609</v>
      </c>
      <c r="D326" s="481" t="s">
        <v>286</v>
      </c>
      <c r="E326" s="482" t="s">
        <v>698</v>
      </c>
      <c r="F326" s="483">
        <v>0</v>
      </c>
      <c r="G326" s="484">
        <v>0</v>
      </c>
      <c r="H326" s="484">
        <v>0</v>
      </c>
      <c r="I326" s="484">
        <v>28</v>
      </c>
      <c r="J326" s="484">
        <v>28</v>
      </c>
      <c r="K326" s="484">
        <v>0</v>
      </c>
      <c r="L326" s="485">
        <v>28</v>
      </c>
      <c r="M326" s="485">
        <v>28</v>
      </c>
      <c r="N326" s="485">
        <v>28</v>
      </c>
      <c r="O326" s="486"/>
      <c r="P326" s="487">
        <v>0</v>
      </c>
      <c r="Q326" s="484">
        <v>0</v>
      </c>
      <c r="R326" s="484">
        <v>0</v>
      </c>
      <c r="S326" s="484">
        <v>55</v>
      </c>
      <c r="T326" s="484">
        <v>61</v>
      </c>
      <c r="U326" s="484">
        <v>0</v>
      </c>
      <c r="V326" s="233">
        <v>61</v>
      </c>
      <c r="W326" s="234">
        <v>37</v>
      </c>
      <c r="X326" s="235">
        <v>37</v>
      </c>
      <c r="Y326" s="489"/>
      <c r="Z326" s="487">
        <v>0</v>
      </c>
      <c r="AA326" s="484">
        <v>0</v>
      </c>
      <c r="AB326" s="484">
        <v>0</v>
      </c>
      <c r="AC326" s="484">
        <v>0</v>
      </c>
      <c r="AD326" s="484">
        <v>30</v>
      </c>
      <c r="AE326" s="484">
        <v>0</v>
      </c>
      <c r="AF326" s="146">
        <v>0</v>
      </c>
      <c r="AG326" s="146">
        <v>0</v>
      </c>
      <c r="AH326" s="146">
        <v>0</v>
      </c>
      <c r="AI326" s="489"/>
      <c r="AJ326" s="487">
        <v>0</v>
      </c>
      <c r="AK326" s="484">
        <v>0</v>
      </c>
      <c r="AL326" s="484">
        <v>0</v>
      </c>
      <c r="AM326" s="484">
        <v>20</v>
      </c>
      <c r="AN326" s="484">
        <v>36</v>
      </c>
      <c r="AO326" s="484">
        <v>2</v>
      </c>
      <c r="AP326" s="146">
        <v>18</v>
      </c>
      <c r="AQ326" s="146">
        <v>18</v>
      </c>
      <c r="AR326" s="146">
        <v>18</v>
      </c>
      <c r="AS326" s="489"/>
      <c r="AT326" s="487">
        <v>0</v>
      </c>
      <c r="AU326" s="484">
        <v>0</v>
      </c>
      <c r="AV326" s="484">
        <v>0</v>
      </c>
      <c r="AW326" s="484">
        <v>0</v>
      </c>
      <c r="AX326" s="127"/>
      <c r="AY326" s="488"/>
      <c r="AZ326" s="146"/>
      <c r="BA326" s="146"/>
      <c r="BB326" s="146"/>
      <c r="BC326" s="489"/>
      <c r="BD326" s="487">
        <v>0</v>
      </c>
      <c r="BE326" s="484">
        <v>0</v>
      </c>
      <c r="BF326" s="484">
        <v>0</v>
      </c>
      <c r="BG326" s="484">
        <v>0</v>
      </c>
      <c r="BH326" s="484">
        <v>17</v>
      </c>
      <c r="BI326" s="484">
        <v>0</v>
      </c>
      <c r="BJ326" s="146">
        <v>12</v>
      </c>
      <c r="BK326" s="146">
        <v>12</v>
      </c>
      <c r="BL326" s="146">
        <v>12</v>
      </c>
      <c r="BM326" s="489"/>
      <c r="BN326" s="487">
        <v>0</v>
      </c>
      <c r="BO326" s="484">
        <v>0</v>
      </c>
      <c r="BP326" s="484">
        <v>0</v>
      </c>
      <c r="BQ326" s="484">
        <v>0</v>
      </c>
      <c r="BR326" s="146">
        <v>14</v>
      </c>
      <c r="BS326" s="146">
        <v>0</v>
      </c>
      <c r="BT326" s="146">
        <v>8</v>
      </c>
      <c r="BU326" s="146">
        <v>8</v>
      </c>
      <c r="BV326" s="146">
        <v>8</v>
      </c>
      <c r="BW326" s="490"/>
      <c r="BX326" s="487">
        <v>0</v>
      </c>
      <c r="BY326" s="484">
        <v>0</v>
      </c>
      <c r="BZ326" s="484">
        <v>0</v>
      </c>
      <c r="CA326" s="484">
        <v>0</v>
      </c>
      <c r="CB326" s="484">
        <v>12</v>
      </c>
      <c r="CC326" s="484">
        <v>0</v>
      </c>
      <c r="CD326" s="146">
        <v>19</v>
      </c>
      <c r="CE326" s="146">
        <v>19</v>
      </c>
      <c r="CF326" s="146">
        <v>19</v>
      </c>
      <c r="CG326" s="491"/>
      <c r="CH326" s="492">
        <f t="shared" si="207"/>
        <v>0</v>
      </c>
      <c r="CI326" s="493">
        <f t="shared" si="208"/>
        <v>0</v>
      </c>
      <c r="CJ326" s="493">
        <f t="shared" si="209"/>
        <v>0</v>
      </c>
      <c r="CK326" s="493">
        <f t="shared" si="210"/>
        <v>103</v>
      </c>
      <c r="CL326" s="493">
        <f t="shared" si="211"/>
        <v>198</v>
      </c>
      <c r="CM326" s="493">
        <f t="shared" si="212"/>
        <v>2</v>
      </c>
      <c r="CN326" s="493">
        <f t="shared" si="213"/>
        <v>146</v>
      </c>
      <c r="CO326" s="493">
        <f t="shared" si="214"/>
        <v>122</v>
      </c>
      <c r="CP326" s="493">
        <f t="shared" si="215"/>
        <v>122</v>
      </c>
      <c r="CQ326"/>
      <c r="CR326" s="255">
        <f t="shared" si="216"/>
        <v>19</v>
      </c>
      <c r="CS326" s="256">
        <f t="shared" si="217"/>
        <v>122</v>
      </c>
    </row>
    <row r="327" spans="1:97" ht="15" customHeight="1" x14ac:dyDescent="0.25">
      <c r="B327" s="474">
        <v>64</v>
      </c>
      <c r="C327" s="475" t="s">
        <v>699</v>
      </c>
      <c r="D327" s="475" t="s">
        <v>609</v>
      </c>
      <c r="E327" s="476" t="s">
        <v>609</v>
      </c>
      <c r="F327" s="467">
        <f t="shared" ref="F327:K327" si="268">SUM(F328:F345)</f>
        <v>828</v>
      </c>
      <c r="G327" s="468">
        <f t="shared" si="268"/>
        <v>828</v>
      </c>
      <c r="H327" s="468">
        <f t="shared" si="268"/>
        <v>322</v>
      </c>
      <c r="I327" s="468">
        <f t="shared" si="268"/>
        <v>409</v>
      </c>
      <c r="J327" s="468">
        <f t="shared" si="268"/>
        <v>575</v>
      </c>
      <c r="K327" s="468">
        <f t="shared" si="268"/>
        <v>48</v>
      </c>
      <c r="L327" s="465">
        <v>489</v>
      </c>
      <c r="M327" s="465">
        <v>504</v>
      </c>
      <c r="N327" s="465">
        <v>504</v>
      </c>
      <c r="O327" s="477"/>
      <c r="P327" s="467">
        <f t="shared" ref="P327:U327" si="269">SUM(P328:P345)</f>
        <v>520</v>
      </c>
      <c r="Q327" s="468">
        <f t="shared" si="269"/>
        <v>524</v>
      </c>
      <c r="R327" s="468">
        <f t="shared" si="269"/>
        <v>208</v>
      </c>
      <c r="S327" s="468">
        <f t="shared" si="269"/>
        <v>346</v>
      </c>
      <c r="T327" s="468">
        <f t="shared" si="269"/>
        <v>606</v>
      </c>
      <c r="U327" s="468">
        <f t="shared" si="269"/>
        <v>67</v>
      </c>
      <c r="V327" s="174">
        <v>455</v>
      </c>
      <c r="W327" s="221">
        <v>454</v>
      </c>
      <c r="X327" s="222">
        <v>454</v>
      </c>
      <c r="Y327" s="469"/>
      <c r="Z327" s="467">
        <f t="shared" ref="Z327:AE327" si="270">SUM(Z328:Z345)</f>
        <v>400</v>
      </c>
      <c r="AA327" s="468">
        <f t="shared" si="270"/>
        <v>400</v>
      </c>
      <c r="AB327" s="468">
        <f t="shared" si="270"/>
        <v>89</v>
      </c>
      <c r="AC327" s="468">
        <f t="shared" si="270"/>
        <v>296</v>
      </c>
      <c r="AD327" s="468">
        <f t="shared" si="270"/>
        <v>354</v>
      </c>
      <c r="AE327" s="468">
        <f t="shared" si="270"/>
        <v>81</v>
      </c>
      <c r="AF327" s="147">
        <v>290</v>
      </c>
      <c r="AG327" s="147">
        <v>290</v>
      </c>
      <c r="AH327" s="147">
        <v>290</v>
      </c>
      <c r="AI327" s="469"/>
      <c r="AJ327" s="467">
        <f t="shared" ref="AJ327:AO327" si="271">SUM(AJ328:AJ345)</f>
        <v>549</v>
      </c>
      <c r="AK327" s="468">
        <f t="shared" si="271"/>
        <v>557</v>
      </c>
      <c r="AL327" s="468">
        <f t="shared" si="271"/>
        <v>180</v>
      </c>
      <c r="AM327" s="468">
        <f t="shared" si="271"/>
        <v>411</v>
      </c>
      <c r="AN327" s="468">
        <f t="shared" si="271"/>
        <v>752</v>
      </c>
      <c r="AO327" s="468">
        <f t="shared" si="271"/>
        <v>131</v>
      </c>
      <c r="AP327" s="147">
        <v>531</v>
      </c>
      <c r="AQ327" s="147">
        <v>531</v>
      </c>
      <c r="AR327" s="147">
        <v>531</v>
      </c>
      <c r="AS327" s="469"/>
      <c r="AT327" s="467">
        <f t="shared" ref="AT327:AY327" si="272">SUM(AT328:AT345)</f>
        <v>720</v>
      </c>
      <c r="AU327" s="468">
        <f t="shared" si="272"/>
        <v>720</v>
      </c>
      <c r="AV327" s="468">
        <f t="shared" si="272"/>
        <v>349</v>
      </c>
      <c r="AW327" s="468">
        <f t="shared" si="272"/>
        <v>596</v>
      </c>
      <c r="AX327" s="128">
        <v>710</v>
      </c>
      <c r="AY327" s="468">
        <f t="shared" si="272"/>
        <v>112</v>
      </c>
      <c r="AZ327" s="147">
        <v>600</v>
      </c>
      <c r="BA327" s="147">
        <v>600</v>
      </c>
      <c r="BB327" s="147">
        <v>600</v>
      </c>
      <c r="BC327" s="469"/>
      <c r="BD327" s="467">
        <f t="shared" ref="BD327:BI327" si="273">SUM(BD328:BD345)</f>
        <v>500</v>
      </c>
      <c r="BE327" s="468">
        <f t="shared" si="273"/>
        <v>536</v>
      </c>
      <c r="BF327" s="468">
        <f t="shared" si="273"/>
        <v>160</v>
      </c>
      <c r="BG327" s="468">
        <f t="shared" si="273"/>
        <v>449</v>
      </c>
      <c r="BH327" s="468">
        <f t="shared" si="273"/>
        <v>671</v>
      </c>
      <c r="BI327" s="468">
        <f t="shared" si="273"/>
        <v>72</v>
      </c>
      <c r="BJ327" s="517">
        <v>507</v>
      </c>
      <c r="BK327" s="517">
        <v>507</v>
      </c>
      <c r="BL327" s="517">
        <v>507</v>
      </c>
      <c r="BM327" s="469"/>
      <c r="BN327" s="467">
        <f t="shared" ref="BN327:BQ327" si="274">SUM(BN328:BN345)</f>
        <v>591</v>
      </c>
      <c r="BO327" s="468">
        <f t="shared" si="274"/>
        <v>597</v>
      </c>
      <c r="BP327" s="468">
        <f t="shared" si="274"/>
        <v>258</v>
      </c>
      <c r="BQ327" s="468">
        <f t="shared" si="274"/>
        <v>627</v>
      </c>
      <c r="BR327" s="147">
        <v>1091</v>
      </c>
      <c r="BS327" s="147">
        <v>244</v>
      </c>
      <c r="BT327" s="147">
        <v>704</v>
      </c>
      <c r="BU327" s="147">
        <v>704</v>
      </c>
      <c r="BV327" s="147">
        <v>704</v>
      </c>
      <c r="BW327" s="470"/>
      <c r="BX327" s="467">
        <f t="shared" ref="BX327:CC327" si="275">SUM(BX328:BX345)</f>
        <v>473</v>
      </c>
      <c r="BY327" s="468">
        <f t="shared" si="275"/>
        <v>479</v>
      </c>
      <c r="BZ327" s="468">
        <f t="shared" si="275"/>
        <v>176</v>
      </c>
      <c r="CA327" s="468">
        <f t="shared" si="275"/>
        <v>443</v>
      </c>
      <c r="CB327" s="468">
        <f t="shared" si="275"/>
        <v>866</v>
      </c>
      <c r="CC327" s="468">
        <f t="shared" si="275"/>
        <v>270</v>
      </c>
      <c r="CD327" s="147">
        <v>636</v>
      </c>
      <c r="CE327" s="147">
        <v>638</v>
      </c>
      <c r="CF327" s="147">
        <v>638</v>
      </c>
      <c r="CG327" s="471"/>
      <c r="CH327" s="478">
        <f t="shared" si="207"/>
        <v>4581</v>
      </c>
      <c r="CI327" s="479">
        <f t="shared" si="208"/>
        <v>4641</v>
      </c>
      <c r="CJ327" s="479">
        <f t="shared" si="209"/>
        <v>1742</v>
      </c>
      <c r="CK327" s="479">
        <f t="shared" si="210"/>
        <v>3577</v>
      </c>
      <c r="CL327" s="479">
        <f t="shared" si="211"/>
        <v>5625</v>
      </c>
      <c r="CM327" s="479">
        <f t="shared" si="212"/>
        <v>1025</v>
      </c>
      <c r="CN327" s="479">
        <f t="shared" si="213"/>
        <v>4212</v>
      </c>
      <c r="CO327" s="479">
        <f t="shared" si="214"/>
        <v>4228</v>
      </c>
      <c r="CP327" s="479">
        <f t="shared" si="215"/>
        <v>4228</v>
      </c>
      <c r="CR327" s="253">
        <f t="shared" si="216"/>
        <v>651</v>
      </c>
      <c r="CS327" s="254">
        <f t="shared" si="217"/>
        <v>-413</v>
      </c>
    </row>
    <row r="328" spans="1:97" ht="15" customHeight="1" x14ac:dyDescent="0.25">
      <c r="A328" s="9"/>
      <c r="B328" s="480">
        <v>64</v>
      </c>
      <c r="C328" s="481" t="s">
        <v>609</v>
      </c>
      <c r="D328" s="481" t="s">
        <v>287</v>
      </c>
      <c r="E328" s="482" t="s">
        <v>700</v>
      </c>
      <c r="F328" s="483">
        <v>0</v>
      </c>
      <c r="G328" s="484">
        <v>0</v>
      </c>
      <c r="H328" s="484">
        <v>9</v>
      </c>
      <c r="I328" s="484">
        <v>15</v>
      </c>
      <c r="J328" s="484">
        <v>29</v>
      </c>
      <c r="K328" s="484">
        <v>0</v>
      </c>
      <c r="L328" s="485">
        <v>16</v>
      </c>
      <c r="M328" s="485">
        <v>20</v>
      </c>
      <c r="N328" s="485">
        <v>20</v>
      </c>
      <c r="O328" s="486"/>
      <c r="P328" s="487">
        <v>0</v>
      </c>
      <c r="Q328" s="484">
        <v>3</v>
      </c>
      <c r="R328" s="484">
        <v>3</v>
      </c>
      <c r="S328" s="484">
        <v>60</v>
      </c>
      <c r="T328" s="484">
        <v>69</v>
      </c>
      <c r="U328" s="484">
        <v>2</v>
      </c>
      <c r="V328" s="233">
        <v>44</v>
      </c>
      <c r="W328" s="234">
        <v>36</v>
      </c>
      <c r="X328" s="235">
        <v>36</v>
      </c>
      <c r="Y328" s="489"/>
      <c r="Z328" s="487">
        <v>0</v>
      </c>
      <c r="AA328" s="484">
        <v>0</v>
      </c>
      <c r="AB328" s="484">
        <v>0</v>
      </c>
      <c r="AC328" s="484">
        <v>0</v>
      </c>
      <c r="AD328" s="484">
        <v>0</v>
      </c>
      <c r="AE328" s="484">
        <v>0</v>
      </c>
      <c r="AF328" s="146">
        <v>0</v>
      </c>
      <c r="AG328" s="146">
        <v>0</v>
      </c>
      <c r="AH328" s="146">
        <v>0</v>
      </c>
      <c r="AI328" s="489"/>
      <c r="AJ328" s="487">
        <v>0</v>
      </c>
      <c r="AK328" s="484">
        <v>0</v>
      </c>
      <c r="AL328" s="484">
        <v>0</v>
      </c>
      <c r="AM328" s="484">
        <v>30</v>
      </c>
      <c r="AN328" s="484">
        <v>59</v>
      </c>
      <c r="AO328" s="484">
        <v>16</v>
      </c>
      <c r="AP328" s="146">
        <v>46</v>
      </c>
      <c r="AQ328" s="146">
        <v>46</v>
      </c>
      <c r="AR328" s="146">
        <v>46</v>
      </c>
      <c r="AS328" s="489"/>
      <c r="AT328" s="487">
        <v>0</v>
      </c>
      <c r="AU328" s="484">
        <v>0</v>
      </c>
      <c r="AV328" s="484">
        <v>0</v>
      </c>
      <c r="AW328" s="484">
        <v>46</v>
      </c>
      <c r="AX328" s="127">
        <v>46</v>
      </c>
      <c r="AY328" s="484">
        <v>0</v>
      </c>
      <c r="AZ328" s="146">
        <v>50</v>
      </c>
      <c r="BA328" s="146">
        <v>50</v>
      </c>
      <c r="BB328" s="146">
        <v>50</v>
      </c>
      <c r="BC328" s="489"/>
      <c r="BD328" s="487">
        <v>0</v>
      </c>
      <c r="BE328" s="484">
        <v>7</v>
      </c>
      <c r="BF328" s="484">
        <v>7</v>
      </c>
      <c r="BG328" s="484">
        <v>7</v>
      </c>
      <c r="BH328" s="484">
        <v>12</v>
      </c>
      <c r="BI328" s="484">
        <v>0</v>
      </c>
      <c r="BJ328" s="146">
        <v>30</v>
      </c>
      <c r="BK328" s="146">
        <v>30</v>
      </c>
      <c r="BL328" s="146">
        <v>30</v>
      </c>
      <c r="BM328" s="489"/>
      <c r="BN328" s="487">
        <v>0</v>
      </c>
      <c r="BO328" s="484">
        <v>0</v>
      </c>
      <c r="BP328" s="484">
        <v>0</v>
      </c>
      <c r="BQ328" s="484">
        <v>0</v>
      </c>
      <c r="BR328" s="146">
        <v>0</v>
      </c>
      <c r="BS328" s="146">
        <v>0</v>
      </c>
      <c r="BT328" s="146">
        <v>0</v>
      </c>
      <c r="BU328" s="146">
        <v>0</v>
      </c>
      <c r="BV328" s="146">
        <v>0</v>
      </c>
      <c r="BW328" s="490"/>
      <c r="BX328" s="487">
        <v>0</v>
      </c>
      <c r="BY328" s="484">
        <v>0</v>
      </c>
      <c r="BZ328" s="484">
        <v>0</v>
      </c>
      <c r="CA328" s="484">
        <v>0</v>
      </c>
      <c r="CB328" s="484">
        <v>35</v>
      </c>
      <c r="CC328" s="484">
        <v>0</v>
      </c>
      <c r="CD328" s="146">
        <v>15</v>
      </c>
      <c r="CE328" s="146">
        <v>15</v>
      </c>
      <c r="CF328" s="146">
        <v>15</v>
      </c>
      <c r="CG328" s="491"/>
      <c r="CH328" s="492">
        <f t="shared" si="207"/>
        <v>0</v>
      </c>
      <c r="CI328" s="493">
        <f t="shared" si="208"/>
        <v>10</v>
      </c>
      <c r="CJ328" s="493">
        <f t="shared" si="209"/>
        <v>19</v>
      </c>
      <c r="CK328" s="493">
        <f t="shared" si="210"/>
        <v>158</v>
      </c>
      <c r="CL328" s="493">
        <f t="shared" si="211"/>
        <v>250</v>
      </c>
      <c r="CM328" s="493">
        <f t="shared" si="212"/>
        <v>18</v>
      </c>
      <c r="CN328" s="493">
        <f t="shared" si="213"/>
        <v>201</v>
      </c>
      <c r="CO328" s="493">
        <f t="shared" si="214"/>
        <v>197</v>
      </c>
      <c r="CP328" s="493">
        <f t="shared" si="215"/>
        <v>197</v>
      </c>
      <c r="CQ328"/>
      <c r="CR328" s="255">
        <f t="shared" si="216"/>
        <v>39</v>
      </c>
      <c r="CS328" s="256">
        <f t="shared" si="217"/>
        <v>187</v>
      </c>
    </row>
    <row r="329" spans="1:97" ht="15" customHeight="1" x14ac:dyDescent="0.25">
      <c r="A329" s="9"/>
      <c r="B329" s="480">
        <v>64</v>
      </c>
      <c r="C329" s="481" t="s">
        <v>609</v>
      </c>
      <c r="D329" s="481" t="s">
        <v>288</v>
      </c>
      <c r="E329" s="482" t="s">
        <v>701</v>
      </c>
      <c r="F329" s="483">
        <v>11</v>
      </c>
      <c r="G329" s="484">
        <v>11</v>
      </c>
      <c r="H329" s="484">
        <v>5</v>
      </c>
      <c r="I329" s="484">
        <v>8</v>
      </c>
      <c r="J329" s="484">
        <v>8</v>
      </c>
      <c r="K329" s="484">
        <v>0</v>
      </c>
      <c r="L329" s="485">
        <v>8</v>
      </c>
      <c r="M329" s="485">
        <v>8</v>
      </c>
      <c r="N329" s="485">
        <v>8</v>
      </c>
      <c r="O329" s="486"/>
      <c r="P329" s="487">
        <v>5</v>
      </c>
      <c r="Q329" s="484">
        <v>8</v>
      </c>
      <c r="R329" s="484">
        <v>0</v>
      </c>
      <c r="S329" s="484">
        <v>0</v>
      </c>
      <c r="T329" s="488"/>
      <c r="U329" s="488"/>
      <c r="V329" s="233"/>
      <c r="W329" s="234"/>
      <c r="X329" s="235"/>
      <c r="Y329" s="489"/>
      <c r="Z329" s="487">
        <v>5</v>
      </c>
      <c r="AA329" s="484">
        <v>5</v>
      </c>
      <c r="AB329" s="484">
        <v>0</v>
      </c>
      <c r="AC329" s="484">
        <v>0</v>
      </c>
      <c r="AD329" s="488"/>
      <c r="AE329" s="488"/>
      <c r="AF329" s="146"/>
      <c r="AG329" s="146"/>
      <c r="AH329" s="146"/>
      <c r="AI329" s="489"/>
      <c r="AJ329" s="487">
        <v>6</v>
      </c>
      <c r="AK329" s="484">
        <v>6</v>
      </c>
      <c r="AL329" s="484">
        <v>0</v>
      </c>
      <c r="AM329" s="484">
        <v>6</v>
      </c>
      <c r="AN329" s="484">
        <v>0</v>
      </c>
      <c r="AO329" s="484">
        <v>0</v>
      </c>
      <c r="AP329" s="146">
        <v>0</v>
      </c>
      <c r="AQ329" s="146">
        <v>0</v>
      </c>
      <c r="AR329" s="146">
        <v>0</v>
      </c>
      <c r="AS329" s="489"/>
      <c r="AT329" s="487">
        <v>4</v>
      </c>
      <c r="AU329" s="484">
        <v>4</v>
      </c>
      <c r="AV329" s="484">
        <v>0</v>
      </c>
      <c r="AW329" s="484">
        <v>9</v>
      </c>
      <c r="AX329" s="127">
        <v>0</v>
      </c>
      <c r="AY329" s="484">
        <v>0</v>
      </c>
      <c r="AZ329" s="146">
        <v>0</v>
      </c>
      <c r="BA329" s="146">
        <v>0</v>
      </c>
      <c r="BB329" s="146">
        <v>0</v>
      </c>
      <c r="BC329" s="489"/>
      <c r="BD329" s="487">
        <v>3</v>
      </c>
      <c r="BE329" s="484">
        <v>3</v>
      </c>
      <c r="BF329" s="484">
        <v>0</v>
      </c>
      <c r="BG329" s="484">
        <v>3</v>
      </c>
      <c r="BH329" s="484">
        <v>7</v>
      </c>
      <c r="BI329" s="484">
        <v>0</v>
      </c>
      <c r="BJ329" s="177">
        <v>0</v>
      </c>
      <c r="BK329" s="177">
        <v>0</v>
      </c>
      <c r="BL329" s="177">
        <v>0</v>
      </c>
      <c r="BM329" s="489"/>
      <c r="BN329" s="487">
        <v>5</v>
      </c>
      <c r="BO329" s="484">
        <v>5</v>
      </c>
      <c r="BP329" s="484">
        <v>1</v>
      </c>
      <c r="BQ329" s="484">
        <v>8</v>
      </c>
      <c r="BR329" s="146">
        <v>21</v>
      </c>
      <c r="BS329" s="146">
        <v>0</v>
      </c>
      <c r="BT329" s="146">
        <v>8</v>
      </c>
      <c r="BU329" s="146">
        <v>8</v>
      </c>
      <c r="BV329" s="146">
        <v>8</v>
      </c>
      <c r="BW329" s="490"/>
      <c r="BX329" s="487">
        <v>4</v>
      </c>
      <c r="BY329" s="484">
        <v>4</v>
      </c>
      <c r="BZ329" s="484">
        <v>0</v>
      </c>
      <c r="CA329" s="484">
        <v>4</v>
      </c>
      <c r="CB329" s="484">
        <v>8</v>
      </c>
      <c r="CC329" s="484">
        <v>0</v>
      </c>
      <c r="CD329" s="146">
        <v>8</v>
      </c>
      <c r="CE329" s="146">
        <v>8</v>
      </c>
      <c r="CF329" s="146">
        <v>8</v>
      </c>
      <c r="CG329" s="491"/>
      <c r="CH329" s="492">
        <f t="shared" si="207"/>
        <v>43</v>
      </c>
      <c r="CI329" s="493">
        <f t="shared" si="208"/>
        <v>46</v>
      </c>
      <c r="CJ329" s="493">
        <f t="shared" si="209"/>
        <v>6</v>
      </c>
      <c r="CK329" s="493">
        <f t="shared" si="210"/>
        <v>38</v>
      </c>
      <c r="CL329" s="493">
        <f t="shared" si="211"/>
        <v>44</v>
      </c>
      <c r="CM329" s="493">
        <f t="shared" si="212"/>
        <v>0</v>
      </c>
      <c r="CN329" s="493">
        <f t="shared" si="213"/>
        <v>24</v>
      </c>
      <c r="CO329" s="493">
        <f t="shared" si="214"/>
        <v>24</v>
      </c>
      <c r="CP329" s="493">
        <f t="shared" si="215"/>
        <v>24</v>
      </c>
      <c r="CQ329"/>
      <c r="CR329" s="255">
        <f t="shared" si="216"/>
        <v>-14</v>
      </c>
      <c r="CS329" s="256">
        <f t="shared" si="217"/>
        <v>-22</v>
      </c>
    </row>
    <row r="330" spans="1:97" ht="15" customHeight="1" x14ac:dyDescent="0.25">
      <c r="A330" s="9"/>
      <c r="B330" s="480">
        <v>64</v>
      </c>
      <c r="C330" s="481" t="s">
        <v>609</v>
      </c>
      <c r="D330" s="481" t="s">
        <v>289</v>
      </c>
      <c r="E330" s="482" t="s">
        <v>702</v>
      </c>
      <c r="F330" s="483">
        <v>0</v>
      </c>
      <c r="G330" s="484">
        <v>0</v>
      </c>
      <c r="H330" s="484">
        <v>6</v>
      </c>
      <c r="I330" s="484">
        <v>42</v>
      </c>
      <c r="J330" s="484">
        <v>60</v>
      </c>
      <c r="K330" s="484">
        <v>0</v>
      </c>
      <c r="L330" s="485">
        <v>50</v>
      </c>
      <c r="M330" s="485">
        <v>48</v>
      </c>
      <c r="N330" s="485">
        <v>48</v>
      </c>
      <c r="O330" s="486"/>
      <c r="P330" s="487">
        <v>0</v>
      </c>
      <c r="Q330" s="484">
        <v>12</v>
      </c>
      <c r="R330" s="484">
        <v>0</v>
      </c>
      <c r="S330" s="484">
        <v>20</v>
      </c>
      <c r="T330" s="484">
        <v>42</v>
      </c>
      <c r="U330" s="484">
        <v>2</v>
      </c>
      <c r="V330" s="233">
        <v>30</v>
      </c>
      <c r="W330" s="234">
        <v>30</v>
      </c>
      <c r="X330" s="235">
        <v>30</v>
      </c>
      <c r="Y330" s="489"/>
      <c r="Z330" s="487">
        <v>0</v>
      </c>
      <c r="AA330" s="484">
        <v>0</v>
      </c>
      <c r="AB330" s="484">
        <v>0</v>
      </c>
      <c r="AC330" s="484">
        <v>0</v>
      </c>
      <c r="AD330" s="484">
        <v>12</v>
      </c>
      <c r="AE330" s="484">
        <v>0</v>
      </c>
      <c r="AF330" s="146">
        <v>8</v>
      </c>
      <c r="AG330" s="146">
        <v>8</v>
      </c>
      <c r="AH330" s="146">
        <v>8</v>
      </c>
      <c r="AI330" s="489"/>
      <c r="AJ330" s="487">
        <v>0</v>
      </c>
      <c r="AK330" s="484">
        <v>0</v>
      </c>
      <c r="AL330" s="484">
        <v>0</v>
      </c>
      <c r="AM330" s="484">
        <v>0</v>
      </c>
      <c r="AN330" s="484">
        <v>0</v>
      </c>
      <c r="AO330" s="484">
        <v>0</v>
      </c>
      <c r="AP330" s="146">
        <v>0</v>
      </c>
      <c r="AQ330" s="146">
        <v>0</v>
      </c>
      <c r="AR330" s="146">
        <v>0</v>
      </c>
      <c r="AS330" s="489"/>
      <c r="AT330" s="487">
        <v>0</v>
      </c>
      <c r="AU330" s="484">
        <v>0</v>
      </c>
      <c r="AV330" s="484">
        <v>0</v>
      </c>
      <c r="AW330" s="484">
        <v>0</v>
      </c>
      <c r="AX330" s="127">
        <v>10</v>
      </c>
      <c r="AY330" s="484">
        <v>0</v>
      </c>
      <c r="AZ330" s="146">
        <v>6</v>
      </c>
      <c r="BA330" s="146">
        <v>6</v>
      </c>
      <c r="BB330" s="146">
        <v>6</v>
      </c>
      <c r="BC330" s="489"/>
      <c r="BD330" s="487">
        <v>0</v>
      </c>
      <c r="BE330" s="484">
        <v>2</v>
      </c>
      <c r="BF330" s="484">
        <v>2</v>
      </c>
      <c r="BG330" s="484">
        <v>2</v>
      </c>
      <c r="BH330" s="484">
        <v>24</v>
      </c>
      <c r="BI330" s="484">
        <v>2</v>
      </c>
      <c r="BJ330" s="177">
        <v>10</v>
      </c>
      <c r="BK330" s="177">
        <v>10</v>
      </c>
      <c r="BL330" s="177">
        <v>10</v>
      </c>
      <c r="BM330" s="489"/>
      <c r="BN330" s="487">
        <v>0</v>
      </c>
      <c r="BO330" s="484">
        <v>0</v>
      </c>
      <c r="BP330" s="484">
        <v>0</v>
      </c>
      <c r="BQ330" s="484">
        <v>8</v>
      </c>
      <c r="BR330" s="146">
        <v>14</v>
      </c>
      <c r="BS330" s="146">
        <v>0</v>
      </c>
      <c r="BT330" s="146">
        <v>8</v>
      </c>
      <c r="BU330" s="146">
        <v>8</v>
      </c>
      <c r="BV330" s="146">
        <v>8</v>
      </c>
      <c r="BW330" s="490"/>
      <c r="BX330" s="487">
        <v>0</v>
      </c>
      <c r="BY330" s="484">
        <v>0</v>
      </c>
      <c r="BZ330" s="484">
        <v>0</v>
      </c>
      <c r="CA330" s="484">
        <v>0</v>
      </c>
      <c r="CB330" s="484">
        <v>24</v>
      </c>
      <c r="CC330" s="484">
        <v>4</v>
      </c>
      <c r="CD330" s="146">
        <v>16</v>
      </c>
      <c r="CE330" s="146">
        <v>16</v>
      </c>
      <c r="CF330" s="146">
        <v>16</v>
      </c>
      <c r="CG330" s="491"/>
      <c r="CH330" s="492">
        <f t="shared" ref="CH330:CH393" si="276">SUM(F330+P330+Z330+AJ330+AT330+BD330+BN330+BX330)</f>
        <v>0</v>
      </c>
      <c r="CI330" s="493">
        <f t="shared" ref="CI330:CI393" si="277">SUM(G330+Q330+AA330+AK330+AU330+BE330+BO330+BY330)</f>
        <v>14</v>
      </c>
      <c r="CJ330" s="493">
        <f t="shared" ref="CJ330:CJ393" si="278">SUM(H330+R330+AB330+AL330+AV330+BF330+BP330+BZ330)</f>
        <v>8</v>
      </c>
      <c r="CK330" s="493">
        <f t="shared" ref="CK330:CK393" si="279">SUM(I330+S330+AC330+AM330+AW330+BG330+BQ330+CA330)</f>
        <v>72</v>
      </c>
      <c r="CL330" s="493">
        <f t="shared" ref="CL330:CL393" si="280">SUM(J330+T330+AD330+AN330+AX330+BH330+BR330+CB330)</f>
        <v>186</v>
      </c>
      <c r="CM330" s="493">
        <f t="shared" ref="CM330:CM393" si="281">SUM(K330+U330+AE330+AO330+AY330+BI330+BS330+CC330)</f>
        <v>8</v>
      </c>
      <c r="CN330" s="493">
        <f t="shared" ref="CN330:CN393" si="282">SUM(L330+V330+AF330+AP330+AZ330+BJ330+BT330+CD330)</f>
        <v>128</v>
      </c>
      <c r="CO330" s="493">
        <f t="shared" ref="CO330:CO393" si="283">SUM(M330+W330+AG330+AQ330+BA330+BK330+BU330+CE330)</f>
        <v>126</v>
      </c>
      <c r="CP330" s="493">
        <f t="shared" ref="CP330:CP393" si="284">SUM(N330+X330+AH330+AR330+BB330+BL330+BV330+CF330)</f>
        <v>126</v>
      </c>
      <c r="CQ330"/>
      <c r="CR330" s="255">
        <f t="shared" si="216"/>
        <v>54</v>
      </c>
      <c r="CS330" s="256">
        <f t="shared" si="217"/>
        <v>112</v>
      </c>
    </row>
    <row r="331" spans="1:97" ht="15" customHeight="1" x14ac:dyDescent="0.25">
      <c r="A331" s="9"/>
      <c r="B331" s="480">
        <v>64</v>
      </c>
      <c r="C331" s="481" t="s">
        <v>609</v>
      </c>
      <c r="D331" s="481" t="s">
        <v>290</v>
      </c>
      <c r="E331" s="482" t="s">
        <v>703</v>
      </c>
      <c r="F331" s="483">
        <v>0</v>
      </c>
      <c r="G331" s="484">
        <v>0</v>
      </c>
      <c r="H331" s="484">
        <v>3</v>
      </c>
      <c r="I331" s="484">
        <v>37</v>
      </c>
      <c r="J331" s="484">
        <v>39</v>
      </c>
      <c r="K331" s="484">
        <v>0</v>
      </c>
      <c r="L331" s="485">
        <v>39</v>
      </c>
      <c r="M331" s="485">
        <v>39</v>
      </c>
      <c r="N331" s="485">
        <v>39</v>
      </c>
      <c r="O331" s="486"/>
      <c r="P331" s="487">
        <v>0</v>
      </c>
      <c r="Q331" s="484">
        <v>0</v>
      </c>
      <c r="R331" s="484">
        <v>0</v>
      </c>
      <c r="S331" s="484">
        <v>0</v>
      </c>
      <c r="T331" s="488"/>
      <c r="U331" s="488"/>
      <c r="V331" s="233"/>
      <c r="W331" s="234"/>
      <c r="X331" s="235"/>
      <c r="Y331" s="489"/>
      <c r="Z331" s="487">
        <v>0</v>
      </c>
      <c r="AA331" s="484">
        <v>0</v>
      </c>
      <c r="AB331" s="484">
        <v>0</v>
      </c>
      <c r="AC331" s="484">
        <v>0</v>
      </c>
      <c r="AD331" s="488"/>
      <c r="AE331" s="488"/>
      <c r="AF331" s="146"/>
      <c r="AG331" s="146"/>
      <c r="AH331" s="146"/>
      <c r="AI331" s="489"/>
      <c r="AJ331" s="487">
        <v>0</v>
      </c>
      <c r="AK331" s="484">
        <v>0</v>
      </c>
      <c r="AL331" s="484">
        <v>0</v>
      </c>
      <c r="AM331" s="484">
        <v>0</v>
      </c>
      <c r="AN331" s="484">
        <v>0</v>
      </c>
      <c r="AO331" s="484">
        <v>0</v>
      </c>
      <c r="AP331" s="146">
        <v>0</v>
      </c>
      <c r="AQ331" s="146">
        <v>0</v>
      </c>
      <c r="AR331" s="146">
        <v>0</v>
      </c>
      <c r="AS331" s="489"/>
      <c r="AT331" s="487">
        <v>0</v>
      </c>
      <c r="AU331" s="484">
        <v>0</v>
      </c>
      <c r="AV331" s="484">
        <v>0</v>
      </c>
      <c r="AW331" s="484">
        <v>0</v>
      </c>
      <c r="AX331" s="127"/>
      <c r="AY331" s="488"/>
      <c r="AZ331" s="146"/>
      <c r="BA331" s="146"/>
      <c r="BB331" s="146"/>
      <c r="BC331" s="489"/>
      <c r="BD331" s="487">
        <v>0</v>
      </c>
      <c r="BE331" s="484">
        <v>0</v>
      </c>
      <c r="BF331" s="484">
        <v>0</v>
      </c>
      <c r="BG331" s="484">
        <v>0</v>
      </c>
      <c r="BH331" s="484">
        <v>0</v>
      </c>
      <c r="BI331" s="484">
        <v>0</v>
      </c>
      <c r="BJ331" s="146">
        <v>0</v>
      </c>
      <c r="BK331" s="146">
        <v>0</v>
      </c>
      <c r="BL331" s="146">
        <v>0</v>
      </c>
      <c r="BM331" s="489"/>
      <c r="BN331" s="487">
        <v>0</v>
      </c>
      <c r="BO331" s="484">
        <v>0</v>
      </c>
      <c r="BP331" s="484">
        <v>0</v>
      </c>
      <c r="BQ331" s="484">
        <v>0</v>
      </c>
      <c r="BR331" s="146">
        <v>0</v>
      </c>
      <c r="BS331" s="146">
        <v>0</v>
      </c>
      <c r="BT331" s="146">
        <v>0</v>
      </c>
      <c r="BU331" s="146">
        <v>0</v>
      </c>
      <c r="BV331" s="146">
        <v>0</v>
      </c>
      <c r="BW331" s="490"/>
      <c r="BX331" s="487">
        <v>0</v>
      </c>
      <c r="BY331" s="484">
        <v>0</v>
      </c>
      <c r="BZ331" s="484">
        <v>0</v>
      </c>
      <c r="CA331" s="484">
        <v>0</v>
      </c>
      <c r="CB331" s="484">
        <v>0</v>
      </c>
      <c r="CC331" s="484">
        <v>0</v>
      </c>
      <c r="CD331" s="146">
        <v>0</v>
      </c>
      <c r="CE331" s="146">
        <v>0</v>
      </c>
      <c r="CF331" s="146">
        <v>0</v>
      </c>
      <c r="CG331" s="491"/>
      <c r="CH331" s="492">
        <f t="shared" si="276"/>
        <v>0</v>
      </c>
      <c r="CI331" s="493">
        <f t="shared" si="277"/>
        <v>0</v>
      </c>
      <c r="CJ331" s="493">
        <f t="shared" si="278"/>
        <v>3</v>
      </c>
      <c r="CK331" s="493">
        <f t="shared" si="279"/>
        <v>37</v>
      </c>
      <c r="CL331" s="493">
        <f t="shared" si="280"/>
        <v>39</v>
      </c>
      <c r="CM331" s="493">
        <f t="shared" si="281"/>
        <v>0</v>
      </c>
      <c r="CN331" s="493">
        <f t="shared" si="282"/>
        <v>39</v>
      </c>
      <c r="CO331" s="493">
        <f t="shared" si="283"/>
        <v>39</v>
      </c>
      <c r="CP331" s="493">
        <f t="shared" si="284"/>
        <v>39</v>
      </c>
      <c r="CQ331"/>
      <c r="CR331" s="255">
        <f t="shared" ref="CR331:CR394" si="285">CP331-CK331</f>
        <v>2</v>
      </c>
      <c r="CS331" s="256">
        <f t="shared" ref="CS331:CS394" si="286">CP331-CI331</f>
        <v>39</v>
      </c>
    </row>
    <row r="332" spans="1:97" ht="15" customHeight="1" x14ac:dyDescent="0.25">
      <c r="A332" s="9"/>
      <c r="B332" s="480">
        <v>64</v>
      </c>
      <c r="C332" s="481" t="s">
        <v>609</v>
      </c>
      <c r="D332" s="481" t="s">
        <v>291</v>
      </c>
      <c r="E332" s="482" t="s">
        <v>704</v>
      </c>
      <c r="F332" s="483">
        <v>437</v>
      </c>
      <c r="G332" s="484">
        <v>437</v>
      </c>
      <c r="H332" s="484">
        <v>100</v>
      </c>
      <c r="I332" s="484">
        <v>33</v>
      </c>
      <c r="J332" s="484">
        <v>48</v>
      </c>
      <c r="K332" s="484">
        <v>48</v>
      </c>
      <c r="L332" s="485">
        <v>48</v>
      </c>
      <c r="M332" s="485">
        <v>48</v>
      </c>
      <c r="N332" s="485">
        <v>48</v>
      </c>
      <c r="O332" s="486"/>
      <c r="P332" s="487">
        <v>216</v>
      </c>
      <c r="Q332" s="484">
        <v>60</v>
      </c>
      <c r="R332" s="484">
        <v>19</v>
      </c>
      <c r="S332" s="484">
        <v>20</v>
      </c>
      <c r="T332" s="484">
        <v>9</v>
      </c>
      <c r="U332" s="484">
        <v>0</v>
      </c>
      <c r="V332" s="233">
        <v>9</v>
      </c>
      <c r="W332" s="234">
        <v>12</v>
      </c>
      <c r="X332" s="235">
        <v>12</v>
      </c>
      <c r="Y332" s="489"/>
      <c r="Z332" s="487">
        <v>128</v>
      </c>
      <c r="AA332" s="484">
        <v>123</v>
      </c>
      <c r="AB332" s="484">
        <v>23</v>
      </c>
      <c r="AC332" s="484">
        <v>50</v>
      </c>
      <c r="AD332" s="484">
        <v>50</v>
      </c>
      <c r="AE332" s="484">
        <v>30</v>
      </c>
      <c r="AF332" s="146">
        <v>44</v>
      </c>
      <c r="AG332" s="146">
        <v>44</v>
      </c>
      <c r="AH332" s="146">
        <v>44</v>
      </c>
      <c r="AI332" s="489"/>
      <c r="AJ332" s="487">
        <v>236</v>
      </c>
      <c r="AK332" s="484">
        <v>236</v>
      </c>
      <c r="AL332" s="484">
        <v>46</v>
      </c>
      <c r="AM332" s="484">
        <v>25</v>
      </c>
      <c r="AN332" s="484">
        <v>33</v>
      </c>
      <c r="AO332" s="484">
        <v>25</v>
      </c>
      <c r="AP332" s="146">
        <v>25</v>
      </c>
      <c r="AQ332" s="146">
        <v>25</v>
      </c>
      <c r="AR332" s="146">
        <v>25</v>
      </c>
      <c r="AS332" s="489"/>
      <c r="AT332" s="487">
        <v>214</v>
      </c>
      <c r="AU332" s="484">
        <v>214</v>
      </c>
      <c r="AV332" s="484">
        <v>85</v>
      </c>
      <c r="AW332" s="484">
        <v>85</v>
      </c>
      <c r="AX332" s="127">
        <v>64</v>
      </c>
      <c r="AY332" s="484">
        <v>56</v>
      </c>
      <c r="AZ332" s="146">
        <v>58</v>
      </c>
      <c r="BA332" s="146">
        <v>58</v>
      </c>
      <c r="BB332" s="146">
        <v>58</v>
      </c>
      <c r="BC332" s="489"/>
      <c r="BD332" s="487">
        <v>176</v>
      </c>
      <c r="BE332" s="484">
        <v>176</v>
      </c>
      <c r="BF332" s="484">
        <v>35</v>
      </c>
      <c r="BG332" s="484">
        <v>100</v>
      </c>
      <c r="BH332" s="484">
        <v>85</v>
      </c>
      <c r="BI332" s="484">
        <v>34</v>
      </c>
      <c r="BJ332" s="146">
        <v>50</v>
      </c>
      <c r="BK332" s="146">
        <v>50</v>
      </c>
      <c r="BL332" s="146">
        <v>50</v>
      </c>
      <c r="BM332" s="489"/>
      <c r="BN332" s="487">
        <v>126</v>
      </c>
      <c r="BO332" s="484">
        <v>126</v>
      </c>
      <c r="BP332" s="484">
        <v>42</v>
      </c>
      <c r="BQ332" s="484">
        <v>68</v>
      </c>
      <c r="BR332" s="146">
        <v>107</v>
      </c>
      <c r="BS332" s="146">
        <v>52</v>
      </c>
      <c r="BT332" s="146">
        <v>70</v>
      </c>
      <c r="BU332" s="146">
        <v>70</v>
      </c>
      <c r="BV332" s="146">
        <v>70</v>
      </c>
      <c r="BW332" s="490"/>
      <c r="BX332" s="487">
        <v>137</v>
      </c>
      <c r="BY332" s="484">
        <v>137</v>
      </c>
      <c r="BZ332" s="484">
        <v>44</v>
      </c>
      <c r="CA332" s="484">
        <v>121</v>
      </c>
      <c r="CB332" s="484">
        <v>76</v>
      </c>
      <c r="CC332" s="484">
        <v>28</v>
      </c>
      <c r="CD332" s="146">
        <v>72</v>
      </c>
      <c r="CE332" s="146">
        <v>74</v>
      </c>
      <c r="CF332" s="146">
        <v>74</v>
      </c>
      <c r="CG332" s="491"/>
      <c r="CH332" s="492">
        <f t="shared" si="276"/>
        <v>1670</v>
      </c>
      <c r="CI332" s="493">
        <f t="shared" si="277"/>
        <v>1509</v>
      </c>
      <c r="CJ332" s="493">
        <f t="shared" si="278"/>
        <v>394</v>
      </c>
      <c r="CK332" s="493">
        <f t="shared" si="279"/>
        <v>502</v>
      </c>
      <c r="CL332" s="493">
        <f t="shared" si="280"/>
        <v>472</v>
      </c>
      <c r="CM332" s="493">
        <f t="shared" si="281"/>
        <v>273</v>
      </c>
      <c r="CN332" s="493">
        <f t="shared" si="282"/>
        <v>376</v>
      </c>
      <c r="CO332" s="493">
        <f t="shared" si="283"/>
        <v>381</v>
      </c>
      <c r="CP332" s="493">
        <f t="shared" si="284"/>
        <v>381</v>
      </c>
      <c r="CQ332"/>
      <c r="CR332" s="255">
        <f t="shared" si="285"/>
        <v>-121</v>
      </c>
      <c r="CS332" s="256">
        <f t="shared" si="286"/>
        <v>-1128</v>
      </c>
    </row>
    <row r="333" spans="1:97" ht="15" customHeight="1" x14ac:dyDescent="0.25">
      <c r="A333" s="9"/>
      <c r="B333" s="480">
        <v>64</v>
      </c>
      <c r="C333" s="481" t="s">
        <v>609</v>
      </c>
      <c r="D333" s="481" t="s">
        <v>292</v>
      </c>
      <c r="E333" s="482" t="s">
        <v>705</v>
      </c>
      <c r="F333" s="483">
        <v>44</v>
      </c>
      <c r="G333" s="484">
        <v>44</v>
      </c>
      <c r="H333" s="484">
        <v>35</v>
      </c>
      <c r="I333" s="484">
        <v>32</v>
      </c>
      <c r="J333" s="484">
        <v>53</v>
      </c>
      <c r="K333" s="484">
        <v>0</v>
      </c>
      <c r="L333" s="485">
        <v>35</v>
      </c>
      <c r="M333" s="485">
        <v>40</v>
      </c>
      <c r="N333" s="485">
        <v>40</v>
      </c>
      <c r="O333" s="486"/>
      <c r="P333" s="487">
        <v>43</v>
      </c>
      <c r="Q333" s="484">
        <v>46</v>
      </c>
      <c r="R333" s="484">
        <v>46</v>
      </c>
      <c r="S333" s="484">
        <v>50</v>
      </c>
      <c r="T333" s="484">
        <v>106</v>
      </c>
      <c r="U333" s="484">
        <v>13</v>
      </c>
      <c r="V333" s="233">
        <v>94</v>
      </c>
      <c r="W333" s="234">
        <v>94</v>
      </c>
      <c r="X333" s="235">
        <v>94</v>
      </c>
      <c r="Y333" s="489"/>
      <c r="Z333" s="487">
        <v>30</v>
      </c>
      <c r="AA333" s="484">
        <v>30</v>
      </c>
      <c r="AB333" s="484">
        <v>24</v>
      </c>
      <c r="AC333" s="484">
        <v>45</v>
      </c>
      <c r="AD333" s="484">
        <v>69</v>
      </c>
      <c r="AE333" s="484">
        <v>14</v>
      </c>
      <c r="AF333" s="146">
        <v>49</v>
      </c>
      <c r="AG333" s="146">
        <v>49</v>
      </c>
      <c r="AH333" s="146">
        <v>49</v>
      </c>
      <c r="AI333" s="489"/>
      <c r="AJ333" s="487">
        <v>30</v>
      </c>
      <c r="AK333" s="484">
        <v>30</v>
      </c>
      <c r="AL333" s="484">
        <v>30</v>
      </c>
      <c r="AM333" s="484">
        <v>60</v>
      </c>
      <c r="AN333" s="484">
        <v>116</v>
      </c>
      <c r="AO333" s="484">
        <v>26</v>
      </c>
      <c r="AP333" s="146">
        <v>78</v>
      </c>
      <c r="AQ333" s="146">
        <v>78</v>
      </c>
      <c r="AR333" s="146">
        <v>78</v>
      </c>
      <c r="AS333" s="489"/>
      <c r="AT333" s="487">
        <v>80</v>
      </c>
      <c r="AU333" s="484">
        <v>80</v>
      </c>
      <c r="AV333" s="484">
        <v>62</v>
      </c>
      <c r="AW333" s="484">
        <v>80</v>
      </c>
      <c r="AX333" s="127">
        <v>104</v>
      </c>
      <c r="AY333" s="484">
        <v>21</v>
      </c>
      <c r="AZ333" s="146">
        <v>83</v>
      </c>
      <c r="BA333" s="146">
        <v>83</v>
      </c>
      <c r="BB333" s="146">
        <v>83</v>
      </c>
      <c r="BC333" s="489"/>
      <c r="BD333" s="487">
        <v>35</v>
      </c>
      <c r="BE333" s="484">
        <v>35</v>
      </c>
      <c r="BF333" s="484">
        <v>18</v>
      </c>
      <c r="BG333" s="484">
        <v>35</v>
      </c>
      <c r="BH333" s="484">
        <v>71</v>
      </c>
      <c r="BI333" s="484">
        <v>10</v>
      </c>
      <c r="BJ333" s="146">
        <v>59</v>
      </c>
      <c r="BK333" s="146">
        <v>59</v>
      </c>
      <c r="BL333" s="146">
        <v>59</v>
      </c>
      <c r="BM333" s="489"/>
      <c r="BN333" s="487">
        <v>60</v>
      </c>
      <c r="BO333" s="484">
        <v>60</v>
      </c>
      <c r="BP333" s="484">
        <v>40</v>
      </c>
      <c r="BQ333" s="484">
        <v>80</v>
      </c>
      <c r="BR333" s="146">
        <v>76</v>
      </c>
      <c r="BS333" s="146">
        <v>34</v>
      </c>
      <c r="BT333" s="146">
        <v>68</v>
      </c>
      <c r="BU333" s="146">
        <v>68</v>
      </c>
      <c r="BV333" s="146">
        <v>68</v>
      </c>
      <c r="BW333" s="490"/>
      <c r="BX333" s="487">
        <v>35</v>
      </c>
      <c r="BY333" s="484">
        <v>35</v>
      </c>
      <c r="BZ333" s="484">
        <v>35</v>
      </c>
      <c r="CA333" s="484">
        <v>35</v>
      </c>
      <c r="CB333" s="484">
        <v>94</v>
      </c>
      <c r="CC333" s="484">
        <v>41</v>
      </c>
      <c r="CD333" s="146">
        <v>65</v>
      </c>
      <c r="CE333" s="146">
        <v>65</v>
      </c>
      <c r="CF333" s="146">
        <v>65</v>
      </c>
      <c r="CG333" s="491"/>
      <c r="CH333" s="492">
        <f t="shared" si="276"/>
        <v>357</v>
      </c>
      <c r="CI333" s="493">
        <f t="shared" si="277"/>
        <v>360</v>
      </c>
      <c r="CJ333" s="493">
        <f t="shared" si="278"/>
        <v>290</v>
      </c>
      <c r="CK333" s="493">
        <f t="shared" si="279"/>
        <v>417</v>
      </c>
      <c r="CL333" s="493">
        <f t="shared" si="280"/>
        <v>689</v>
      </c>
      <c r="CM333" s="493">
        <f t="shared" si="281"/>
        <v>159</v>
      </c>
      <c r="CN333" s="493">
        <f t="shared" si="282"/>
        <v>531</v>
      </c>
      <c r="CO333" s="493">
        <f t="shared" si="283"/>
        <v>536</v>
      </c>
      <c r="CP333" s="493">
        <f t="shared" si="284"/>
        <v>536</v>
      </c>
      <c r="CQ333"/>
      <c r="CR333" s="255">
        <f t="shared" si="285"/>
        <v>119</v>
      </c>
      <c r="CS333" s="256">
        <f t="shared" si="286"/>
        <v>176</v>
      </c>
    </row>
    <row r="334" spans="1:97" ht="15" customHeight="1" x14ac:dyDescent="0.25">
      <c r="A334" s="9"/>
      <c r="B334" s="480">
        <v>64</v>
      </c>
      <c r="C334" s="481" t="s">
        <v>609</v>
      </c>
      <c r="D334" s="481" t="s">
        <v>293</v>
      </c>
      <c r="E334" s="482" t="s">
        <v>705</v>
      </c>
      <c r="F334" s="483">
        <v>32</v>
      </c>
      <c r="G334" s="484">
        <v>32</v>
      </c>
      <c r="H334" s="484">
        <v>41</v>
      </c>
      <c r="I334" s="484">
        <v>30</v>
      </c>
      <c r="J334" s="484">
        <v>53</v>
      </c>
      <c r="K334" s="484">
        <v>0</v>
      </c>
      <c r="L334" s="485">
        <v>45</v>
      </c>
      <c r="M334" s="485">
        <v>47</v>
      </c>
      <c r="N334" s="485">
        <v>47</v>
      </c>
      <c r="O334" s="486"/>
      <c r="P334" s="487">
        <v>22</v>
      </c>
      <c r="Q334" s="484">
        <v>38</v>
      </c>
      <c r="R334" s="484">
        <v>38</v>
      </c>
      <c r="S334" s="484">
        <v>38</v>
      </c>
      <c r="T334" s="484">
        <v>53</v>
      </c>
      <c r="U334" s="484">
        <v>12</v>
      </c>
      <c r="V334" s="233">
        <v>32</v>
      </c>
      <c r="W334" s="234">
        <v>32</v>
      </c>
      <c r="X334" s="235">
        <v>32</v>
      </c>
      <c r="Y334" s="489"/>
      <c r="Z334" s="487">
        <v>8</v>
      </c>
      <c r="AA334" s="484">
        <v>8</v>
      </c>
      <c r="AB334" s="484">
        <v>0</v>
      </c>
      <c r="AC334" s="484">
        <v>0</v>
      </c>
      <c r="AD334" s="484">
        <v>0</v>
      </c>
      <c r="AE334" s="484">
        <v>0</v>
      </c>
      <c r="AF334" s="146">
        <v>0</v>
      </c>
      <c r="AG334" s="146">
        <v>0</v>
      </c>
      <c r="AH334" s="146">
        <v>0</v>
      </c>
      <c r="AI334" s="489"/>
      <c r="AJ334" s="487">
        <v>7</v>
      </c>
      <c r="AK334" s="484">
        <v>7</v>
      </c>
      <c r="AL334" s="484">
        <v>6</v>
      </c>
      <c r="AM334" s="484">
        <v>15</v>
      </c>
      <c r="AN334" s="484">
        <v>28</v>
      </c>
      <c r="AO334" s="484">
        <v>0</v>
      </c>
      <c r="AP334" s="146">
        <v>23</v>
      </c>
      <c r="AQ334" s="146">
        <v>23</v>
      </c>
      <c r="AR334" s="146">
        <v>23</v>
      </c>
      <c r="AS334" s="489"/>
      <c r="AT334" s="487">
        <v>45</v>
      </c>
      <c r="AU334" s="484">
        <v>45</v>
      </c>
      <c r="AV334" s="484">
        <v>40</v>
      </c>
      <c r="AW334" s="484">
        <v>45</v>
      </c>
      <c r="AX334" s="127">
        <v>50</v>
      </c>
      <c r="AY334" s="484">
        <v>7</v>
      </c>
      <c r="AZ334" s="146">
        <v>48</v>
      </c>
      <c r="BA334" s="146">
        <v>48</v>
      </c>
      <c r="BB334" s="146">
        <v>48</v>
      </c>
      <c r="BC334" s="489"/>
      <c r="BD334" s="487">
        <v>15</v>
      </c>
      <c r="BE334" s="484">
        <v>31</v>
      </c>
      <c r="BF334" s="484">
        <v>31</v>
      </c>
      <c r="BG334" s="484">
        <v>31</v>
      </c>
      <c r="BH334" s="484">
        <v>41</v>
      </c>
      <c r="BI334" s="484">
        <v>2</v>
      </c>
      <c r="BJ334" s="146">
        <v>37</v>
      </c>
      <c r="BK334" s="146">
        <v>37</v>
      </c>
      <c r="BL334" s="146">
        <v>37</v>
      </c>
      <c r="BM334" s="489"/>
      <c r="BN334" s="487">
        <v>30</v>
      </c>
      <c r="BO334" s="484">
        <v>40</v>
      </c>
      <c r="BP334" s="484">
        <v>40</v>
      </c>
      <c r="BQ334" s="484">
        <v>56</v>
      </c>
      <c r="BR334" s="146">
        <v>120</v>
      </c>
      <c r="BS334" s="146">
        <v>28</v>
      </c>
      <c r="BT334" s="146">
        <v>48</v>
      </c>
      <c r="BU334" s="146">
        <v>48</v>
      </c>
      <c r="BV334" s="146">
        <v>48</v>
      </c>
      <c r="BW334" s="490"/>
      <c r="BX334" s="487">
        <v>10</v>
      </c>
      <c r="BY334" s="484">
        <v>18</v>
      </c>
      <c r="BZ334" s="484">
        <v>18</v>
      </c>
      <c r="CA334" s="484">
        <v>18</v>
      </c>
      <c r="CB334" s="484">
        <v>65</v>
      </c>
      <c r="CC334" s="484">
        <v>50</v>
      </c>
      <c r="CD334" s="146">
        <v>51</v>
      </c>
      <c r="CE334" s="146">
        <v>51</v>
      </c>
      <c r="CF334" s="146">
        <v>51</v>
      </c>
      <c r="CG334" s="491"/>
      <c r="CH334" s="492">
        <f t="shared" si="276"/>
        <v>169</v>
      </c>
      <c r="CI334" s="493">
        <f t="shared" si="277"/>
        <v>219</v>
      </c>
      <c r="CJ334" s="493">
        <f t="shared" si="278"/>
        <v>214</v>
      </c>
      <c r="CK334" s="493">
        <f t="shared" si="279"/>
        <v>233</v>
      </c>
      <c r="CL334" s="493">
        <f t="shared" si="280"/>
        <v>410</v>
      </c>
      <c r="CM334" s="493">
        <f t="shared" si="281"/>
        <v>99</v>
      </c>
      <c r="CN334" s="493">
        <f t="shared" si="282"/>
        <v>284</v>
      </c>
      <c r="CO334" s="493">
        <f t="shared" si="283"/>
        <v>286</v>
      </c>
      <c r="CP334" s="493">
        <f t="shared" si="284"/>
        <v>286</v>
      </c>
      <c r="CQ334"/>
      <c r="CR334" s="255">
        <f t="shared" si="285"/>
        <v>53</v>
      </c>
      <c r="CS334" s="256">
        <f t="shared" si="286"/>
        <v>67</v>
      </c>
    </row>
    <row r="335" spans="1:97" ht="15" customHeight="1" x14ac:dyDescent="0.25">
      <c r="A335" s="9"/>
      <c r="B335" s="480">
        <v>64</v>
      </c>
      <c r="C335" s="481" t="s">
        <v>609</v>
      </c>
      <c r="D335" s="481" t="s">
        <v>294</v>
      </c>
      <c r="E335" s="482" t="s">
        <v>706</v>
      </c>
      <c r="F335" s="483">
        <v>85</v>
      </c>
      <c r="G335" s="484">
        <v>85</v>
      </c>
      <c r="H335" s="484">
        <v>37</v>
      </c>
      <c r="I335" s="484">
        <v>62</v>
      </c>
      <c r="J335" s="484">
        <v>75</v>
      </c>
      <c r="K335" s="484">
        <v>0</v>
      </c>
      <c r="L335" s="485">
        <v>68</v>
      </c>
      <c r="M335" s="485">
        <v>71</v>
      </c>
      <c r="N335" s="485">
        <v>71</v>
      </c>
      <c r="O335" s="486"/>
      <c r="P335" s="487">
        <v>54</v>
      </c>
      <c r="Q335" s="484">
        <v>54</v>
      </c>
      <c r="R335" s="484">
        <v>49</v>
      </c>
      <c r="S335" s="484">
        <v>50</v>
      </c>
      <c r="T335" s="484">
        <v>104</v>
      </c>
      <c r="U335" s="484">
        <v>14</v>
      </c>
      <c r="V335" s="233">
        <v>84</v>
      </c>
      <c r="W335" s="234">
        <v>83</v>
      </c>
      <c r="X335" s="235">
        <v>83</v>
      </c>
      <c r="Y335" s="489"/>
      <c r="Z335" s="487">
        <v>60</v>
      </c>
      <c r="AA335" s="484">
        <v>60</v>
      </c>
      <c r="AB335" s="484">
        <v>22</v>
      </c>
      <c r="AC335" s="484">
        <v>60</v>
      </c>
      <c r="AD335" s="484">
        <v>87</v>
      </c>
      <c r="AE335" s="484">
        <v>15</v>
      </c>
      <c r="AF335" s="146">
        <v>70</v>
      </c>
      <c r="AG335" s="146">
        <v>70</v>
      </c>
      <c r="AH335" s="146">
        <v>70</v>
      </c>
      <c r="AI335" s="489"/>
      <c r="AJ335" s="487">
        <v>65</v>
      </c>
      <c r="AK335" s="484">
        <v>70</v>
      </c>
      <c r="AL335" s="484">
        <v>47</v>
      </c>
      <c r="AM335" s="484">
        <v>95</v>
      </c>
      <c r="AN335" s="484">
        <v>170</v>
      </c>
      <c r="AO335" s="484">
        <v>24</v>
      </c>
      <c r="AP335" s="146">
        <v>123</v>
      </c>
      <c r="AQ335" s="146">
        <v>123</v>
      </c>
      <c r="AR335" s="146">
        <v>123</v>
      </c>
      <c r="AS335" s="489"/>
      <c r="AT335" s="487">
        <v>100</v>
      </c>
      <c r="AU335" s="484">
        <v>100</v>
      </c>
      <c r="AV335" s="484">
        <v>65</v>
      </c>
      <c r="AW335" s="484">
        <v>80</v>
      </c>
      <c r="AX335" s="127">
        <v>120</v>
      </c>
      <c r="AY335" s="484">
        <v>24</v>
      </c>
      <c r="AZ335" s="146">
        <v>92</v>
      </c>
      <c r="BA335" s="146">
        <v>92</v>
      </c>
      <c r="BB335" s="146">
        <v>92</v>
      </c>
      <c r="BC335" s="489"/>
      <c r="BD335" s="487">
        <v>65</v>
      </c>
      <c r="BE335" s="484">
        <v>65</v>
      </c>
      <c r="BF335" s="484">
        <v>21</v>
      </c>
      <c r="BG335" s="484">
        <v>65</v>
      </c>
      <c r="BH335" s="484">
        <v>89</v>
      </c>
      <c r="BI335" s="484">
        <v>12</v>
      </c>
      <c r="BJ335" s="146">
        <v>67</v>
      </c>
      <c r="BK335" s="146">
        <v>67</v>
      </c>
      <c r="BL335" s="146">
        <v>67</v>
      </c>
      <c r="BM335" s="489"/>
      <c r="BN335" s="487">
        <v>100</v>
      </c>
      <c r="BO335" s="484">
        <v>100</v>
      </c>
      <c r="BP335" s="484">
        <v>35</v>
      </c>
      <c r="BQ335" s="484">
        <v>120</v>
      </c>
      <c r="BR335" s="146">
        <v>173</v>
      </c>
      <c r="BS335" s="146">
        <v>23</v>
      </c>
      <c r="BT335" s="146">
        <v>115</v>
      </c>
      <c r="BU335" s="146">
        <v>115</v>
      </c>
      <c r="BV335" s="146">
        <v>115</v>
      </c>
      <c r="BW335" s="490"/>
      <c r="BX335" s="487">
        <v>54</v>
      </c>
      <c r="BY335" s="484">
        <v>54</v>
      </c>
      <c r="BZ335" s="484">
        <v>32</v>
      </c>
      <c r="CA335" s="484">
        <v>54</v>
      </c>
      <c r="CB335" s="484">
        <v>144</v>
      </c>
      <c r="CC335" s="484">
        <v>75</v>
      </c>
      <c r="CD335" s="146">
        <v>120</v>
      </c>
      <c r="CE335" s="146">
        <v>120</v>
      </c>
      <c r="CF335" s="146">
        <v>120</v>
      </c>
      <c r="CG335" s="491"/>
      <c r="CH335" s="492">
        <f t="shared" si="276"/>
        <v>583</v>
      </c>
      <c r="CI335" s="493">
        <f t="shared" si="277"/>
        <v>588</v>
      </c>
      <c r="CJ335" s="493">
        <f t="shared" si="278"/>
        <v>308</v>
      </c>
      <c r="CK335" s="493">
        <f t="shared" si="279"/>
        <v>586</v>
      </c>
      <c r="CL335" s="493">
        <f t="shared" si="280"/>
        <v>962</v>
      </c>
      <c r="CM335" s="493">
        <f t="shared" si="281"/>
        <v>187</v>
      </c>
      <c r="CN335" s="493">
        <f t="shared" si="282"/>
        <v>739</v>
      </c>
      <c r="CO335" s="493">
        <f t="shared" si="283"/>
        <v>741</v>
      </c>
      <c r="CP335" s="493">
        <f t="shared" si="284"/>
        <v>741</v>
      </c>
      <c r="CQ335"/>
      <c r="CR335" s="255">
        <f t="shared" si="285"/>
        <v>155</v>
      </c>
      <c r="CS335" s="256">
        <f t="shared" si="286"/>
        <v>153</v>
      </c>
    </row>
    <row r="336" spans="1:97" ht="15" customHeight="1" x14ac:dyDescent="0.25">
      <c r="A336" s="9"/>
      <c r="B336" s="480">
        <v>64</v>
      </c>
      <c r="C336" s="481" t="s">
        <v>609</v>
      </c>
      <c r="D336" s="481" t="s">
        <v>295</v>
      </c>
      <c r="E336" s="482" t="s">
        <v>706</v>
      </c>
      <c r="F336" s="483">
        <v>33</v>
      </c>
      <c r="G336" s="484">
        <v>33</v>
      </c>
      <c r="H336" s="484">
        <v>37</v>
      </c>
      <c r="I336" s="484">
        <v>34</v>
      </c>
      <c r="J336" s="484">
        <v>59</v>
      </c>
      <c r="K336" s="484">
        <v>0</v>
      </c>
      <c r="L336" s="485">
        <v>45</v>
      </c>
      <c r="M336" s="485">
        <v>47</v>
      </c>
      <c r="N336" s="485">
        <v>47</v>
      </c>
      <c r="O336" s="486"/>
      <c r="P336" s="487">
        <v>16</v>
      </c>
      <c r="Q336" s="484">
        <v>30</v>
      </c>
      <c r="R336" s="484">
        <v>29</v>
      </c>
      <c r="S336" s="484">
        <v>25</v>
      </c>
      <c r="T336" s="484">
        <v>44</v>
      </c>
      <c r="U336" s="484">
        <v>12</v>
      </c>
      <c r="V336" s="239">
        <v>29</v>
      </c>
      <c r="W336" s="243">
        <v>29</v>
      </c>
      <c r="X336" s="244">
        <v>29</v>
      </c>
      <c r="Y336" s="489"/>
      <c r="Z336" s="487">
        <v>10</v>
      </c>
      <c r="AA336" s="484">
        <v>10</v>
      </c>
      <c r="AB336" s="484">
        <v>4</v>
      </c>
      <c r="AC336" s="484">
        <v>5</v>
      </c>
      <c r="AD336" s="484">
        <v>0</v>
      </c>
      <c r="AE336" s="484">
        <v>0</v>
      </c>
      <c r="AF336" s="146">
        <v>0</v>
      </c>
      <c r="AG336" s="146">
        <v>0</v>
      </c>
      <c r="AH336" s="146">
        <v>0</v>
      </c>
      <c r="AI336" s="489"/>
      <c r="AJ336" s="487">
        <v>17</v>
      </c>
      <c r="AK336" s="484">
        <v>12</v>
      </c>
      <c r="AL336" s="484">
        <v>0</v>
      </c>
      <c r="AM336" s="484">
        <v>12</v>
      </c>
      <c r="AN336" s="484">
        <v>28</v>
      </c>
      <c r="AO336" s="484">
        <v>0</v>
      </c>
      <c r="AP336" s="146">
        <v>23</v>
      </c>
      <c r="AQ336" s="146">
        <v>23</v>
      </c>
      <c r="AR336" s="146">
        <v>23</v>
      </c>
      <c r="AS336" s="489"/>
      <c r="AT336" s="487">
        <v>55</v>
      </c>
      <c r="AU336" s="484">
        <v>55</v>
      </c>
      <c r="AV336" s="484">
        <v>40</v>
      </c>
      <c r="AW336" s="484">
        <v>55</v>
      </c>
      <c r="AX336" s="127">
        <v>54</v>
      </c>
      <c r="AY336" s="484">
        <v>4</v>
      </c>
      <c r="AZ336" s="146">
        <v>54</v>
      </c>
      <c r="BA336" s="146">
        <v>54</v>
      </c>
      <c r="BB336" s="146">
        <v>54</v>
      </c>
      <c r="BC336" s="489"/>
      <c r="BD336" s="487">
        <v>16</v>
      </c>
      <c r="BE336" s="484">
        <v>27</v>
      </c>
      <c r="BF336" s="484">
        <v>27</v>
      </c>
      <c r="BG336" s="484">
        <v>27</v>
      </c>
      <c r="BH336" s="484">
        <v>29</v>
      </c>
      <c r="BI336" s="484">
        <v>2</v>
      </c>
      <c r="BJ336" s="146">
        <v>26</v>
      </c>
      <c r="BK336" s="146">
        <v>26</v>
      </c>
      <c r="BL336" s="146">
        <v>26</v>
      </c>
      <c r="BM336" s="489"/>
      <c r="BN336" s="487">
        <v>55</v>
      </c>
      <c r="BO336" s="484">
        <v>55</v>
      </c>
      <c r="BP336" s="484">
        <v>55</v>
      </c>
      <c r="BQ336" s="484">
        <v>55</v>
      </c>
      <c r="BR336" s="146">
        <v>135</v>
      </c>
      <c r="BS336" s="146">
        <v>50</v>
      </c>
      <c r="BT336" s="146">
        <v>78</v>
      </c>
      <c r="BU336" s="146">
        <v>78</v>
      </c>
      <c r="BV336" s="146">
        <v>78</v>
      </c>
      <c r="BW336" s="490"/>
      <c r="BX336" s="487">
        <v>19</v>
      </c>
      <c r="BY336" s="484">
        <v>21</v>
      </c>
      <c r="BZ336" s="484">
        <v>21</v>
      </c>
      <c r="CA336" s="484">
        <v>21</v>
      </c>
      <c r="CB336" s="484">
        <v>59</v>
      </c>
      <c r="CC336" s="484">
        <v>15</v>
      </c>
      <c r="CD336" s="146">
        <v>40</v>
      </c>
      <c r="CE336" s="146">
        <v>40</v>
      </c>
      <c r="CF336" s="146">
        <v>40</v>
      </c>
      <c r="CG336" s="491"/>
      <c r="CH336" s="492">
        <f t="shared" si="276"/>
        <v>221</v>
      </c>
      <c r="CI336" s="493">
        <f t="shared" si="277"/>
        <v>243</v>
      </c>
      <c r="CJ336" s="493">
        <f t="shared" si="278"/>
        <v>213</v>
      </c>
      <c r="CK336" s="493">
        <f t="shared" si="279"/>
        <v>234</v>
      </c>
      <c r="CL336" s="493">
        <f t="shared" si="280"/>
        <v>408</v>
      </c>
      <c r="CM336" s="493">
        <f t="shared" si="281"/>
        <v>83</v>
      </c>
      <c r="CN336" s="493">
        <f t="shared" si="282"/>
        <v>295</v>
      </c>
      <c r="CO336" s="493">
        <f t="shared" si="283"/>
        <v>297</v>
      </c>
      <c r="CP336" s="493">
        <f t="shared" si="284"/>
        <v>297</v>
      </c>
      <c r="CQ336"/>
      <c r="CR336" s="255">
        <f t="shared" si="285"/>
        <v>63</v>
      </c>
      <c r="CS336" s="256">
        <f t="shared" si="286"/>
        <v>54</v>
      </c>
    </row>
    <row r="337" spans="1:97" ht="15" customHeight="1" x14ac:dyDescent="0.25">
      <c r="A337" s="9"/>
      <c r="B337" s="480">
        <v>64</v>
      </c>
      <c r="C337" s="481" t="s">
        <v>609</v>
      </c>
      <c r="D337" s="481" t="s">
        <v>296</v>
      </c>
      <c r="E337" s="482" t="s">
        <v>707</v>
      </c>
      <c r="F337" s="483">
        <v>18</v>
      </c>
      <c r="G337" s="484">
        <v>18</v>
      </c>
      <c r="H337" s="484">
        <v>2</v>
      </c>
      <c r="I337" s="484">
        <v>28</v>
      </c>
      <c r="J337" s="484">
        <v>30</v>
      </c>
      <c r="K337" s="484">
        <v>0</v>
      </c>
      <c r="L337" s="485">
        <v>28</v>
      </c>
      <c r="M337" s="485">
        <v>26</v>
      </c>
      <c r="N337" s="485">
        <v>26</v>
      </c>
      <c r="O337" s="486"/>
      <c r="P337" s="487">
        <v>15</v>
      </c>
      <c r="Q337" s="484">
        <v>26</v>
      </c>
      <c r="R337" s="484">
        <v>2</v>
      </c>
      <c r="S337" s="484">
        <v>22</v>
      </c>
      <c r="T337" s="484">
        <v>44</v>
      </c>
      <c r="U337" s="484">
        <v>6</v>
      </c>
      <c r="V337" s="239">
        <v>31</v>
      </c>
      <c r="W337" s="243">
        <v>31</v>
      </c>
      <c r="X337" s="244">
        <v>31</v>
      </c>
      <c r="Y337" s="489"/>
      <c r="Z337" s="487">
        <v>13</v>
      </c>
      <c r="AA337" s="484">
        <v>13</v>
      </c>
      <c r="AB337" s="484">
        <v>0</v>
      </c>
      <c r="AC337" s="484">
        <v>19</v>
      </c>
      <c r="AD337" s="484">
        <v>32</v>
      </c>
      <c r="AE337" s="484">
        <v>0</v>
      </c>
      <c r="AF337" s="146">
        <v>33</v>
      </c>
      <c r="AG337" s="146">
        <v>33</v>
      </c>
      <c r="AH337" s="146">
        <v>33</v>
      </c>
      <c r="AI337" s="489"/>
      <c r="AJ337" s="487">
        <v>14</v>
      </c>
      <c r="AK337" s="484">
        <v>14</v>
      </c>
      <c r="AL337" s="484">
        <v>0</v>
      </c>
      <c r="AM337" s="484">
        <v>25</v>
      </c>
      <c r="AN337" s="484">
        <v>53</v>
      </c>
      <c r="AO337" s="484">
        <v>0</v>
      </c>
      <c r="AP337" s="146">
        <v>38</v>
      </c>
      <c r="AQ337" s="146">
        <v>38</v>
      </c>
      <c r="AR337" s="146">
        <v>38</v>
      </c>
      <c r="AS337" s="489"/>
      <c r="AT337" s="487">
        <v>13</v>
      </c>
      <c r="AU337" s="484">
        <v>13</v>
      </c>
      <c r="AV337" s="484">
        <v>0</v>
      </c>
      <c r="AW337" s="484">
        <v>40</v>
      </c>
      <c r="AX337" s="127">
        <v>91</v>
      </c>
      <c r="AY337" s="484">
        <v>0</v>
      </c>
      <c r="AZ337" s="146">
        <v>72</v>
      </c>
      <c r="BA337" s="146">
        <v>72</v>
      </c>
      <c r="BB337" s="146">
        <v>72</v>
      </c>
      <c r="BC337" s="489"/>
      <c r="BD337" s="487">
        <v>8</v>
      </c>
      <c r="BE337" s="484">
        <v>8</v>
      </c>
      <c r="BF337" s="484">
        <v>0</v>
      </c>
      <c r="BG337" s="484">
        <v>8</v>
      </c>
      <c r="BH337" s="484">
        <v>49</v>
      </c>
      <c r="BI337" s="484">
        <v>0</v>
      </c>
      <c r="BJ337" s="146">
        <v>48</v>
      </c>
      <c r="BK337" s="146">
        <v>48</v>
      </c>
      <c r="BL337" s="146">
        <v>48</v>
      </c>
      <c r="BM337" s="489"/>
      <c r="BN337" s="487">
        <v>15</v>
      </c>
      <c r="BO337" s="484">
        <v>15</v>
      </c>
      <c r="BP337" s="484">
        <v>1</v>
      </c>
      <c r="BQ337" s="484">
        <v>28</v>
      </c>
      <c r="BR337" s="146">
        <v>93</v>
      </c>
      <c r="BS337" s="146">
        <v>12</v>
      </c>
      <c r="BT337" s="146">
        <v>54</v>
      </c>
      <c r="BU337" s="146">
        <v>54</v>
      </c>
      <c r="BV337" s="146">
        <v>54</v>
      </c>
      <c r="BW337" s="490"/>
      <c r="BX337" s="487">
        <v>10</v>
      </c>
      <c r="BY337" s="484">
        <v>10</v>
      </c>
      <c r="BZ337" s="484">
        <v>0</v>
      </c>
      <c r="CA337" s="484">
        <v>10</v>
      </c>
      <c r="CB337" s="484">
        <v>52</v>
      </c>
      <c r="CC337" s="484">
        <v>4</v>
      </c>
      <c r="CD337" s="146">
        <v>29</v>
      </c>
      <c r="CE337" s="146">
        <v>29</v>
      </c>
      <c r="CF337" s="146">
        <v>29</v>
      </c>
      <c r="CG337" s="491"/>
      <c r="CH337" s="492">
        <f t="shared" si="276"/>
        <v>106</v>
      </c>
      <c r="CI337" s="493">
        <f t="shared" si="277"/>
        <v>117</v>
      </c>
      <c r="CJ337" s="493">
        <f t="shared" si="278"/>
        <v>5</v>
      </c>
      <c r="CK337" s="493">
        <f t="shared" si="279"/>
        <v>180</v>
      </c>
      <c r="CL337" s="493">
        <f t="shared" si="280"/>
        <v>444</v>
      </c>
      <c r="CM337" s="493">
        <f t="shared" si="281"/>
        <v>22</v>
      </c>
      <c r="CN337" s="493">
        <f t="shared" si="282"/>
        <v>333</v>
      </c>
      <c r="CO337" s="493">
        <f t="shared" si="283"/>
        <v>331</v>
      </c>
      <c r="CP337" s="493">
        <f t="shared" si="284"/>
        <v>331</v>
      </c>
      <c r="CQ337"/>
      <c r="CR337" s="255">
        <f t="shared" si="285"/>
        <v>151</v>
      </c>
      <c r="CS337" s="256">
        <f t="shared" si="286"/>
        <v>214</v>
      </c>
    </row>
    <row r="338" spans="1:97" ht="15" customHeight="1" x14ac:dyDescent="0.25">
      <c r="A338" s="9"/>
      <c r="B338" s="480">
        <v>64</v>
      </c>
      <c r="C338" s="481" t="s">
        <v>609</v>
      </c>
      <c r="D338" s="481" t="s">
        <v>297</v>
      </c>
      <c r="E338" s="482" t="s">
        <v>708</v>
      </c>
      <c r="F338" s="483">
        <v>0</v>
      </c>
      <c r="G338" s="484">
        <v>0</v>
      </c>
      <c r="H338" s="484">
        <v>0</v>
      </c>
      <c r="I338" s="484">
        <v>0</v>
      </c>
      <c r="J338" s="484">
        <v>0</v>
      </c>
      <c r="K338" s="484">
        <v>0</v>
      </c>
      <c r="L338" s="485" t="s">
        <v>929</v>
      </c>
      <c r="M338" s="485" t="s">
        <v>929</v>
      </c>
      <c r="N338" s="485" t="s">
        <v>929</v>
      </c>
      <c r="O338" s="486"/>
      <c r="P338" s="487">
        <v>0</v>
      </c>
      <c r="Q338" s="484">
        <v>0</v>
      </c>
      <c r="R338" s="484">
        <v>0</v>
      </c>
      <c r="S338" s="484">
        <v>0</v>
      </c>
      <c r="T338" s="488"/>
      <c r="U338" s="488"/>
      <c r="V338" s="239"/>
      <c r="W338" s="243"/>
      <c r="X338" s="244"/>
      <c r="Y338" s="489"/>
      <c r="Z338" s="487">
        <v>0</v>
      </c>
      <c r="AA338" s="484">
        <v>0</v>
      </c>
      <c r="AB338" s="484">
        <v>0</v>
      </c>
      <c r="AC338" s="484">
        <v>0</v>
      </c>
      <c r="AD338" s="488"/>
      <c r="AE338" s="488"/>
      <c r="AF338" s="146"/>
      <c r="AG338" s="146"/>
      <c r="AH338" s="146"/>
      <c r="AI338" s="489"/>
      <c r="AJ338" s="487">
        <v>0</v>
      </c>
      <c r="AK338" s="484">
        <v>0</v>
      </c>
      <c r="AL338" s="484">
        <v>0</v>
      </c>
      <c r="AM338" s="484">
        <v>0</v>
      </c>
      <c r="AN338" s="484">
        <v>0</v>
      </c>
      <c r="AO338" s="484">
        <v>0</v>
      </c>
      <c r="AP338" s="146">
        <v>0</v>
      </c>
      <c r="AQ338" s="146">
        <v>0</v>
      </c>
      <c r="AR338" s="146">
        <v>0</v>
      </c>
      <c r="AS338" s="489"/>
      <c r="AT338" s="487">
        <v>0</v>
      </c>
      <c r="AU338" s="484">
        <v>0</v>
      </c>
      <c r="AV338" s="484">
        <v>0</v>
      </c>
      <c r="AW338" s="484">
        <v>18</v>
      </c>
      <c r="AX338" s="127">
        <v>20</v>
      </c>
      <c r="AY338" s="484">
        <v>0</v>
      </c>
      <c r="AZ338" s="146">
        <v>18</v>
      </c>
      <c r="BA338" s="146">
        <v>18</v>
      </c>
      <c r="BB338" s="146">
        <v>18</v>
      </c>
      <c r="BC338" s="489"/>
      <c r="BD338" s="487">
        <v>0</v>
      </c>
      <c r="BE338" s="484">
        <v>0</v>
      </c>
      <c r="BF338" s="484">
        <v>0</v>
      </c>
      <c r="BG338" s="484">
        <v>0</v>
      </c>
      <c r="BH338" s="484">
        <v>0</v>
      </c>
      <c r="BI338" s="484">
        <v>0</v>
      </c>
      <c r="BJ338" s="146">
        <v>0</v>
      </c>
      <c r="BK338" s="146">
        <v>0</v>
      </c>
      <c r="BL338" s="146">
        <v>0</v>
      </c>
      <c r="BM338" s="489"/>
      <c r="BN338" s="487">
        <v>0</v>
      </c>
      <c r="BO338" s="484">
        <v>0</v>
      </c>
      <c r="BP338" s="484">
        <v>0</v>
      </c>
      <c r="BQ338" s="484">
        <v>0</v>
      </c>
      <c r="BR338" s="146">
        <v>0</v>
      </c>
      <c r="BS338" s="146">
        <v>0</v>
      </c>
      <c r="BT338" s="146"/>
      <c r="BU338" s="146"/>
      <c r="BV338" s="146"/>
      <c r="BW338" s="490"/>
      <c r="BX338" s="487">
        <v>0</v>
      </c>
      <c r="BY338" s="484">
        <v>0</v>
      </c>
      <c r="BZ338" s="484">
        <v>0</v>
      </c>
      <c r="CA338" s="484">
        <v>0</v>
      </c>
      <c r="CB338" s="484">
        <v>0</v>
      </c>
      <c r="CC338" s="484">
        <v>0</v>
      </c>
      <c r="CD338" s="146">
        <v>0</v>
      </c>
      <c r="CE338" s="146">
        <v>0</v>
      </c>
      <c r="CF338" s="146">
        <v>0</v>
      </c>
      <c r="CG338" s="491"/>
      <c r="CH338" s="492">
        <f t="shared" si="276"/>
        <v>0</v>
      </c>
      <c r="CI338" s="493">
        <f t="shared" si="277"/>
        <v>0</v>
      </c>
      <c r="CJ338" s="493">
        <f t="shared" si="278"/>
        <v>0</v>
      </c>
      <c r="CK338" s="493">
        <f t="shared" si="279"/>
        <v>18</v>
      </c>
      <c r="CL338" s="493">
        <f t="shared" si="280"/>
        <v>20</v>
      </c>
      <c r="CM338" s="493">
        <f t="shared" si="281"/>
        <v>0</v>
      </c>
      <c r="CN338" s="493">
        <f t="shared" si="282"/>
        <v>18</v>
      </c>
      <c r="CO338" s="493">
        <f t="shared" si="283"/>
        <v>18</v>
      </c>
      <c r="CP338" s="493">
        <f t="shared" si="284"/>
        <v>18</v>
      </c>
      <c r="CQ338"/>
      <c r="CR338" s="255">
        <f t="shared" si="285"/>
        <v>0</v>
      </c>
      <c r="CS338" s="256">
        <f t="shared" si="286"/>
        <v>18</v>
      </c>
    </row>
    <row r="339" spans="1:97" ht="15" customHeight="1" x14ac:dyDescent="0.25">
      <c r="A339" s="9"/>
      <c r="B339" s="480">
        <v>64</v>
      </c>
      <c r="C339" s="481" t="s">
        <v>609</v>
      </c>
      <c r="D339" s="481" t="s">
        <v>298</v>
      </c>
      <c r="E339" s="482" t="s">
        <v>709</v>
      </c>
      <c r="F339" s="483">
        <v>0</v>
      </c>
      <c r="G339" s="484">
        <v>0</v>
      </c>
      <c r="H339" s="484">
        <v>0</v>
      </c>
      <c r="I339" s="484">
        <v>6</v>
      </c>
      <c r="J339" s="484">
        <v>10</v>
      </c>
      <c r="K339" s="484">
        <v>0</v>
      </c>
      <c r="L339" s="485">
        <v>8</v>
      </c>
      <c r="M339" s="485">
        <v>8</v>
      </c>
      <c r="N339" s="485">
        <v>8</v>
      </c>
      <c r="O339" s="486"/>
      <c r="P339" s="487">
        <v>3</v>
      </c>
      <c r="Q339" s="484">
        <v>3</v>
      </c>
      <c r="R339" s="484">
        <v>0</v>
      </c>
      <c r="S339" s="484">
        <v>0</v>
      </c>
      <c r="T339" s="488"/>
      <c r="U339" s="488"/>
      <c r="V339" s="233"/>
      <c r="W339" s="234"/>
      <c r="X339" s="235"/>
      <c r="Y339" s="489"/>
      <c r="Z339" s="487">
        <v>0</v>
      </c>
      <c r="AA339" s="484">
        <v>0</v>
      </c>
      <c r="AB339" s="484">
        <v>0</v>
      </c>
      <c r="AC339" s="484">
        <v>0</v>
      </c>
      <c r="AD339" s="488"/>
      <c r="AE339" s="488"/>
      <c r="AF339" s="146"/>
      <c r="AG339" s="146"/>
      <c r="AH339" s="146"/>
      <c r="AI339" s="489"/>
      <c r="AJ339" s="487">
        <v>0</v>
      </c>
      <c r="AK339" s="484">
        <v>0</v>
      </c>
      <c r="AL339" s="484">
        <v>0</v>
      </c>
      <c r="AM339" s="484">
        <v>6</v>
      </c>
      <c r="AN339" s="484">
        <v>8</v>
      </c>
      <c r="AO339" s="484">
        <v>0</v>
      </c>
      <c r="AP339" s="146">
        <v>6</v>
      </c>
      <c r="AQ339" s="146">
        <v>6</v>
      </c>
      <c r="AR339" s="146">
        <v>6</v>
      </c>
      <c r="AS339" s="489"/>
      <c r="AT339" s="487">
        <v>0</v>
      </c>
      <c r="AU339" s="484">
        <v>0</v>
      </c>
      <c r="AV339" s="484">
        <v>0</v>
      </c>
      <c r="AW339" s="484">
        <v>0</v>
      </c>
      <c r="AX339" s="127">
        <v>12</v>
      </c>
      <c r="AY339" s="484">
        <v>0</v>
      </c>
      <c r="AZ339" s="146">
        <v>6</v>
      </c>
      <c r="BA339" s="146">
        <v>6</v>
      </c>
      <c r="BB339" s="146">
        <v>6</v>
      </c>
      <c r="BC339" s="489"/>
      <c r="BD339" s="487">
        <v>0</v>
      </c>
      <c r="BE339" s="484">
        <v>0</v>
      </c>
      <c r="BF339" s="484">
        <v>0</v>
      </c>
      <c r="BG339" s="484">
        <v>0</v>
      </c>
      <c r="BH339" s="484">
        <v>0</v>
      </c>
      <c r="BI339" s="484">
        <v>0</v>
      </c>
      <c r="BJ339" s="146">
        <v>0</v>
      </c>
      <c r="BK339" s="146">
        <v>0</v>
      </c>
      <c r="BL339" s="146">
        <v>0</v>
      </c>
      <c r="BM339" s="489"/>
      <c r="BN339" s="487">
        <v>0</v>
      </c>
      <c r="BO339" s="484">
        <v>0</v>
      </c>
      <c r="BP339" s="484">
        <v>0</v>
      </c>
      <c r="BQ339" s="484">
        <v>8</v>
      </c>
      <c r="BR339" s="146">
        <v>6</v>
      </c>
      <c r="BS339" s="146">
        <v>0</v>
      </c>
      <c r="BT339" s="146">
        <v>6</v>
      </c>
      <c r="BU339" s="146">
        <v>6</v>
      </c>
      <c r="BV339" s="146">
        <v>6</v>
      </c>
      <c r="BW339" s="490"/>
      <c r="BX339" s="487">
        <v>0</v>
      </c>
      <c r="BY339" s="484">
        <v>0</v>
      </c>
      <c r="BZ339" s="484">
        <v>0</v>
      </c>
      <c r="CA339" s="484">
        <v>0</v>
      </c>
      <c r="CB339" s="484">
        <v>0</v>
      </c>
      <c r="CC339" s="484">
        <v>0</v>
      </c>
      <c r="CD339" s="146">
        <v>0</v>
      </c>
      <c r="CE339" s="146">
        <v>0</v>
      </c>
      <c r="CF339" s="146">
        <v>0</v>
      </c>
      <c r="CG339" s="491"/>
      <c r="CH339" s="492">
        <f t="shared" si="276"/>
        <v>3</v>
      </c>
      <c r="CI339" s="493">
        <f t="shared" si="277"/>
        <v>3</v>
      </c>
      <c r="CJ339" s="493">
        <f t="shared" si="278"/>
        <v>0</v>
      </c>
      <c r="CK339" s="493">
        <f t="shared" si="279"/>
        <v>20</v>
      </c>
      <c r="CL339" s="493">
        <f t="shared" si="280"/>
        <v>36</v>
      </c>
      <c r="CM339" s="493">
        <f t="shared" si="281"/>
        <v>0</v>
      </c>
      <c r="CN339" s="493">
        <f t="shared" si="282"/>
        <v>26</v>
      </c>
      <c r="CO339" s="493">
        <f t="shared" si="283"/>
        <v>26</v>
      </c>
      <c r="CP339" s="493">
        <f t="shared" si="284"/>
        <v>26</v>
      </c>
      <c r="CQ339"/>
      <c r="CR339" s="255">
        <f t="shared" si="285"/>
        <v>6</v>
      </c>
      <c r="CS339" s="256">
        <f t="shared" si="286"/>
        <v>23</v>
      </c>
    </row>
    <row r="340" spans="1:97" ht="15" customHeight="1" x14ac:dyDescent="0.25">
      <c r="A340" s="9"/>
      <c r="B340" s="480">
        <v>64</v>
      </c>
      <c r="C340" s="481" t="s">
        <v>609</v>
      </c>
      <c r="D340" s="481" t="s">
        <v>299</v>
      </c>
      <c r="E340" s="482" t="s">
        <v>710</v>
      </c>
      <c r="F340" s="483">
        <v>20</v>
      </c>
      <c r="G340" s="484">
        <v>20</v>
      </c>
      <c r="H340" s="484">
        <v>22</v>
      </c>
      <c r="I340" s="484">
        <v>46</v>
      </c>
      <c r="J340" s="484">
        <v>62</v>
      </c>
      <c r="K340" s="484">
        <v>0</v>
      </c>
      <c r="L340" s="485">
        <v>57</v>
      </c>
      <c r="M340" s="485">
        <v>56</v>
      </c>
      <c r="N340" s="485">
        <v>56</v>
      </c>
      <c r="O340" s="486"/>
      <c r="P340" s="487">
        <v>32</v>
      </c>
      <c r="Q340" s="484">
        <v>60</v>
      </c>
      <c r="R340" s="484">
        <v>3</v>
      </c>
      <c r="S340" s="484">
        <v>45</v>
      </c>
      <c r="T340" s="484">
        <v>104</v>
      </c>
      <c r="U340" s="484">
        <v>6</v>
      </c>
      <c r="V340" s="233">
        <v>84</v>
      </c>
      <c r="W340" s="234">
        <v>80</v>
      </c>
      <c r="X340" s="235">
        <v>80</v>
      </c>
      <c r="Y340" s="489"/>
      <c r="Z340" s="487">
        <v>12</v>
      </c>
      <c r="AA340" s="484">
        <v>12</v>
      </c>
      <c r="AB340" s="484">
        <v>0</v>
      </c>
      <c r="AC340" s="484">
        <v>30</v>
      </c>
      <c r="AD340" s="484">
        <v>57</v>
      </c>
      <c r="AE340" s="484">
        <v>3</v>
      </c>
      <c r="AF340" s="146">
        <v>48</v>
      </c>
      <c r="AG340" s="146">
        <v>48</v>
      </c>
      <c r="AH340" s="146">
        <v>48</v>
      </c>
      <c r="AI340" s="489"/>
      <c r="AJ340" s="487">
        <v>17</v>
      </c>
      <c r="AK340" s="484">
        <v>25</v>
      </c>
      <c r="AL340" s="484">
        <v>8</v>
      </c>
      <c r="AM340" s="484">
        <v>85</v>
      </c>
      <c r="AN340" s="484">
        <v>133</v>
      </c>
      <c r="AO340" s="484">
        <v>4</v>
      </c>
      <c r="AP340" s="146">
        <v>91</v>
      </c>
      <c r="AQ340" s="146">
        <v>91</v>
      </c>
      <c r="AR340" s="146">
        <v>91</v>
      </c>
      <c r="AS340" s="489"/>
      <c r="AT340" s="487">
        <v>35</v>
      </c>
      <c r="AU340" s="484">
        <v>35</v>
      </c>
      <c r="AV340" s="484">
        <v>12</v>
      </c>
      <c r="AW340" s="484">
        <v>75</v>
      </c>
      <c r="AX340" s="127">
        <v>104</v>
      </c>
      <c r="AY340" s="484">
        <v>0</v>
      </c>
      <c r="AZ340" s="146">
        <v>88</v>
      </c>
      <c r="BA340" s="146">
        <v>88</v>
      </c>
      <c r="BB340" s="146">
        <v>88</v>
      </c>
      <c r="BC340" s="489"/>
      <c r="BD340" s="487">
        <v>25</v>
      </c>
      <c r="BE340" s="484">
        <v>25</v>
      </c>
      <c r="BF340" s="484">
        <v>2</v>
      </c>
      <c r="BG340" s="484">
        <v>25</v>
      </c>
      <c r="BH340" s="484">
        <v>108</v>
      </c>
      <c r="BI340" s="484">
        <v>0</v>
      </c>
      <c r="BJ340" s="146">
        <v>89</v>
      </c>
      <c r="BK340" s="146">
        <v>89</v>
      </c>
      <c r="BL340" s="146">
        <v>89</v>
      </c>
      <c r="BM340" s="489"/>
      <c r="BN340" s="487">
        <v>21</v>
      </c>
      <c r="BO340" s="484">
        <v>21</v>
      </c>
      <c r="BP340" s="484">
        <v>4</v>
      </c>
      <c r="BQ340" s="484">
        <v>64</v>
      </c>
      <c r="BR340" s="146">
        <v>134</v>
      </c>
      <c r="BS340" s="146">
        <v>8</v>
      </c>
      <c r="BT340" s="146">
        <v>111</v>
      </c>
      <c r="BU340" s="146">
        <v>111</v>
      </c>
      <c r="BV340" s="146">
        <v>111</v>
      </c>
      <c r="BW340" s="490"/>
      <c r="BX340" s="487">
        <v>25</v>
      </c>
      <c r="BY340" s="484">
        <v>25</v>
      </c>
      <c r="BZ340" s="484">
        <v>8</v>
      </c>
      <c r="CA340" s="484">
        <v>36</v>
      </c>
      <c r="CB340" s="484">
        <v>145</v>
      </c>
      <c r="CC340" s="484">
        <v>14</v>
      </c>
      <c r="CD340" s="146">
        <v>104</v>
      </c>
      <c r="CE340" s="146">
        <v>104</v>
      </c>
      <c r="CF340" s="146">
        <v>104</v>
      </c>
      <c r="CG340" s="491"/>
      <c r="CH340" s="492">
        <f t="shared" si="276"/>
        <v>187</v>
      </c>
      <c r="CI340" s="493">
        <f t="shared" si="277"/>
        <v>223</v>
      </c>
      <c r="CJ340" s="493">
        <f t="shared" si="278"/>
        <v>59</v>
      </c>
      <c r="CK340" s="493">
        <f t="shared" si="279"/>
        <v>406</v>
      </c>
      <c r="CL340" s="493">
        <f t="shared" si="280"/>
        <v>847</v>
      </c>
      <c r="CM340" s="493">
        <f t="shared" si="281"/>
        <v>35</v>
      </c>
      <c r="CN340" s="493">
        <f t="shared" si="282"/>
        <v>672</v>
      </c>
      <c r="CO340" s="493">
        <f t="shared" si="283"/>
        <v>667</v>
      </c>
      <c r="CP340" s="493">
        <f t="shared" si="284"/>
        <v>667</v>
      </c>
      <c r="CQ340"/>
      <c r="CR340" s="255">
        <f t="shared" si="285"/>
        <v>261</v>
      </c>
      <c r="CS340" s="256">
        <f t="shared" si="286"/>
        <v>444</v>
      </c>
    </row>
    <row r="341" spans="1:97" ht="15" customHeight="1" x14ac:dyDescent="0.25">
      <c r="A341" s="9"/>
      <c r="B341" s="480">
        <v>64</v>
      </c>
      <c r="C341" s="481" t="s">
        <v>609</v>
      </c>
      <c r="D341" s="481" t="s">
        <v>300</v>
      </c>
      <c r="E341" s="482" t="s">
        <v>711</v>
      </c>
      <c r="F341" s="483">
        <v>120</v>
      </c>
      <c r="G341" s="484">
        <v>120</v>
      </c>
      <c r="H341" s="484">
        <v>15</v>
      </c>
      <c r="I341" s="484">
        <v>15</v>
      </c>
      <c r="J341" s="484">
        <v>17</v>
      </c>
      <c r="K341" s="484">
        <v>0</v>
      </c>
      <c r="L341" s="485">
        <v>10</v>
      </c>
      <c r="M341" s="485">
        <v>14</v>
      </c>
      <c r="N341" s="485">
        <v>14</v>
      </c>
      <c r="O341" s="486"/>
      <c r="P341" s="487">
        <v>99</v>
      </c>
      <c r="Q341" s="484">
        <v>120</v>
      </c>
      <c r="R341" s="484">
        <v>0</v>
      </c>
      <c r="S341" s="484">
        <v>0</v>
      </c>
      <c r="T341" s="488"/>
      <c r="U341" s="488"/>
      <c r="V341" s="233"/>
      <c r="W341" s="234"/>
      <c r="X341" s="235"/>
      <c r="Y341" s="489"/>
      <c r="Z341" s="487">
        <v>110</v>
      </c>
      <c r="AA341" s="484">
        <v>110</v>
      </c>
      <c r="AB341" s="484">
        <v>0</v>
      </c>
      <c r="AC341" s="484">
        <v>50</v>
      </c>
      <c r="AD341" s="484">
        <v>0</v>
      </c>
      <c r="AE341" s="484">
        <v>0</v>
      </c>
      <c r="AF341" s="146">
        <v>0</v>
      </c>
      <c r="AG341" s="146">
        <v>0</v>
      </c>
      <c r="AH341" s="146">
        <v>0</v>
      </c>
      <c r="AI341" s="489"/>
      <c r="AJ341" s="487">
        <v>125</v>
      </c>
      <c r="AK341" s="484">
        <v>125</v>
      </c>
      <c r="AL341" s="484">
        <v>19</v>
      </c>
      <c r="AM341" s="484">
        <v>8</v>
      </c>
      <c r="AN341" s="484">
        <v>29</v>
      </c>
      <c r="AO341" s="484">
        <v>9</v>
      </c>
      <c r="AP341" s="146">
        <v>14</v>
      </c>
      <c r="AQ341" s="146">
        <v>14</v>
      </c>
      <c r="AR341" s="146">
        <v>14</v>
      </c>
      <c r="AS341" s="489"/>
      <c r="AT341" s="487">
        <v>115</v>
      </c>
      <c r="AU341" s="484">
        <v>115</v>
      </c>
      <c r="AV341" s="484">
        <v>45</v>
      </c>
      <c r="AW341" s="484">
        <v>45</v>
      </c>
      <c r="AX341" s="127">
        <v>14</v>
      </c>
      <c r="AY341" s="484">
        <v>0</v>
      </c>
      <c r="AZ341" s="146">
        <v>9</v>
      </c>
      <c r="BA341" s="146">
        <v>9</v>
      </c>
      <c r="BB341" s="146">
        <v>9</v>
      </c>
      <c r="BC341" s="489"/>
      <c r="BD341" s="487">
        <v>111</v>
      </c>
      <c r="BE341" s="484">
        <v>111</v>
      </c>
      <c r="BF341" s="484">
        <v>0</v>
      </c>
      <c r="BG341" s="484">
        <v>100</v>
      </c>
      <c r="BH341" s="484">
        <v>46</v>
      </c>
      <c r="BI341" s="484">
        <v>8</v>
      </c>
      <c r="BJ341" s="146">
        <v>26</v>
      </c>
      <c r="BK341" s="146">
        <v>26</v>
      </c>
      <c r="BL341" s="146">
        <v>26</v>
      </c>
      <c r="BM341" s="489"/>
      <c r="BN341" s="487">
        <v>120</v>
      </c>
      <c r="BO341" s="484">
        <v>120</v>
      </c>
      <c r="BP341" s="484">
        <v>0</v>
      </c>
      <c r="BQ341" s="484">
        <v>40</v>
      </c>
      <c r="BR341" s="146">
        <v>53</v>
      </c>
      <c r="BS341" s="146">
        <v>0</v>
      </c>
      <c r="BT341" s="146">
        <v>34</v>
      </c>
      <c r="BU341" s="146">
        <v>34</v>
      </c>
      <c r="BV341" s="146">
        <v>34</v>
      </c>
      <c r="BW341" s="490"/>
      <c r="BX341" s="487">
        <v>130</v>
      </c>
      <c r="BY341" s="484">
        <v>130</v>
      </c>
      <c r="BZ341" s="484">
        <v>10</v>
      </c>
      <c r="CA341" s="484">
        <v>95</v>
      </c>
      <c r="CB341" s="484">
        <v>67</v>
      </c>
      <c r="CC341" s="484">
        <v>12</v>
      </c>
      <c r="CD341" s="146">
        <v>45</v>
      </c>
      <c r="CE341" s="146">
        <v>45</v>
      </c>
      <c r="CF341" s="146">
        <v>45</v>
      </c>
      <c r="CG341" s="491"/>
      <c r="CH341" s="492">
        <f t="shared" si="276"/>
        <v>930</v>
      </c>
      <c r="CI341" s="493">
        <f t="shared" si="277"/>
        <v>951</v>
      </c>
      <c r="CJ341" s="493">
        <f t="shared" si="278"/>
        <v>89</v>
      </c>
      <c r="CK341" s="493">
        <f t="shared" si="279"/>
        <v>353</v>
      </c>
      <c r="CL341" s="493">
        <f t="shared" si="280"/>
        <v>226</v>
      </c>
      <c r="CM341" s="493">
        <f t="shared" si="281"/>
        <v>29</v>
      </c>
      <c r="CN341" s="493">
        <f t="shared" si="282"/>
        <v>138</v>
      </c>
      <c r="CO341" s="493">
        <f t="shared" si="283"/>
        <v>142</v>
      </c>
      <c r="CP341" s="493">
        <f t="shared" si="284"/>
        <v>142</v>
      </c>
      <c r="CQ341"/>
      <c r="CR341" s="255">
        <f t="shared" si="285"/>
        <v>-211</v>
      </c>
      <c r="CS341" s="256">
        <f t="shared" si="286"/>
        <v>-809</v>
      </c>
    </row>
    <row r="342" spans="1:97" ht="15" customHeight="1" x14ac:dyDescent="0.25">
      <c r="A342" s="9"/>
      <c r="B342" s="480">
        <v>64</v>
      </c>
      <c r="C342" s="481" t="s">
        <v>609</v>
      </c>
      <c r="D342" s="481" t="s">
        <v>301</v>
      </c>
      <c r="E342" s="482" t="s">
        <v>712</v>
      </c>
      <c r="F342" s="483">
        <v>5</v>
      </c>
      <c r="G342" s="484">
        <v>5</v>
      </c>
      <c r="H342" s="484">
        <v>8</v>
      </c>
      <c r="I342" s="484">
        <v>15</v>
      </c>
      <c r="J342" s="484">
        <v>24</v>
      </c>
      <c r="K342" s="484">
        <v>0</v>
      </c>
      <c r="L342" s="485">
        <v>24</v>
      </c>
      <c r="M342" s="485">
        <v>24</v>
      </c>
      <c r="N342" s="485">
        <v>24</v>
      </c>
      <c r="O342" s="486"/>
      <c r="P342" s="487">
        <v>5</v>
      </c>
      <c r="Q342" s="484">
        <v>12</v>
      </c>
      <c r="R342" s="484">
        <v>0</v>
      </c>
      <c r="S342" s="484">
        <v>9</v>
      </c>
      <c r="T342" s="484">
        <v>9</v>
      </c>
      <c r="U342" s="484">
        <v>0</v>
      </c>
      <c r="V342" s="233">
        <v>9</v>
      </c>
      <c r="W342" s="234">
        <v>9</v>
      </c>
      <c r="X342" s="235">
        <v>9</v>
      </c>
      <c r="Y342" s="489"/>
      <c r="Z342" s="487">
        <v>0</v>
      </c>
      <c r="AA342" s="484">
        <v>0</v>
      </c>
      <c r="AB342" s="484">
        <v>0</v>
      </c>
      <c r="AC342" s="484">
        <v>0</v>
      </c>
      <c r="AD342" s="488"/>
      <c r="AE342" s="488"/>
      <c r="AF342" s="146"/>
      <c r="AG342" s="146"/>
      <c r="AH342" s="146"/>
      <c r="AI342" s="489"/>
      <c r="AJ342" s="487">
        <v>0</v>
      </c>
      <c r="AK342" s="484">
        <v>0</v>
      </c>
      <c r="AL342" s="484">
        <v>0</v>
      </c>
      <c r="AM342" s="484">
        <v>4</v>
      </c>
      <c r="AN342" s="484">
        <v>6</v>
      </c>
      <c r="AO342" s="484">
        <v>0</v>
      </c>
      <c r="AP342" s="146">
        <v>6</v>
      </c>
      <c r="AQ342" s="146">
        <v>6</v>
      </c>
      <c r="AR342" s="146">
        <v>6</v>
      </c>
      <c r="AS342" s="489"/>
      <c r="AT342" s="487">
        <v>0</v>
      </c>
      <c r="AU342" s="484">
        <v>0</v>
      </c>
      <c r="AV342" s="484">
        <v>0</v>
      </c>
      <c r="AW342" s="484">
        <v>10</v>
      </c>
      <c r="AX342" s="127"/>
      <c r="AY342" s="488"/>
      <c r="AZ342" s="146"/>
      <c r="BA342" s="146"/>
      <c r="BB342" s="146"/>
      <c r="BC342" s="489"/>
      <c r="BD342" s="487">
        <v>0</v>
      </c>
      <c r="BE342" s="484">
        <v>0</v>
      </c>
      <c r="BF342" s="484">
        <v>0</v>
      </c>
      <c r="BG342" s="484">
        <v>0</v>
      </c>
      <c r="BH342" s="484">
        <v>0</v>
      </c>
      <c r="BI342" s="484">
        <v>0</v>
      </c>
      <c r="BJ342" s="146">
        <v>0</v>
      </c>
      <c r="BK342" s="146">
        <v>0</v>
      </c>
      <c r="BL342" s="146">
        <v>0</v>
      </c>
      <c r="BM342" s="489"/>
      <c r="BN342" s="487">
        <v>5</v>
      </c>
      <c r="BO342" s="484">
        <v>5</v>
      </c>
      <c r="BP342" s="484">
        <v>0</v>
      </c>
      <c r="BQ342" s="484">
        <v>0</v>
      </c>
      <c r="BR342" s="146">
        <v>6</v>
      </c>
      <c r="BS342" s="146">
        <v>0</v>
      </c>
      <c r="BT342" s="146">
        <v>0</v>
      </c>
      <c r="BU342" s="146">
        <v>0</v>
      </c>
      <c r="BV342" s="146">
        <v>0</v>
      </c>
      <c r="BW342" s="490"/>
      <c r="BX342" s="487">
        <v>5</v>
      </c>
      <c r="BY342" s="484">
        <v>5</v>
      </c>
      <c r="BZ342" s="484">
        <v>0</v>
      </c>
      <c r="CA342" s="484">
        <v>9</v>
      </c>
      <c r="CB342" s="484">
        <v>0</v>
      </c>
      <c r="CC342" s="484">
        <v>0</v>
      </c>
      <c r="CD342" s="146">
        <v>0</v>
      </c>
      <c r="CE342" s="146">
        <v>0</v>
      </c>
      <c r="CF342" s="146">
        <v>0</v>
      </c>
      <c r="CG342" s="491"/>
      <c r="CH342" s="492">
        <f t="shared" si="276"/>
        <v>20</v>
      </c>
      <c r="CI342" s="493">
        <f t="shared" si="277"/>
        <v>27</v>
      </c>
      <c r="CJ342" s="493">
        <f t="shared" si="278"/>
        <v>8</v>
      </c>
      <c r="CK342" s="493">
        <f t="shared" si="279"/>
        <v>47</v>
      </c>
      <c r="CL342" s="493">
        <f t="shared" si="280"/>
        <v>45</v>
      </c>
      <c r="CM342" s="493">
        <f t="shared" si="281"/>
        <v>0</v>
      </c>
      <c r="CN342" s="493">
        <f t="shared" si="282"/>
        <v>39</v>
      </c>
      <c r="CO342" s="493">
        <f t="shared" si="283"/>
        <v>39</v>
      </c>
      <c r="CP342" s="493">
        <f t="shared" si="284"/>
        <v>39</v>
      </c>
      <c r="CQ342"/>
      <c r="CR342" s="255">
        <f t="shared" si="285"/>
        <v>-8</v>
      </c>
      <c r="CS342" s="256">
        <f t="shared" si="286"/>
        <v>12</v>
      </c>
    </row>
    <row r="343" spans="1:97" ht="15" customHeight="1" x14ac:dyDescent="0.25">
      <c r="A343" s="9"/>
      <c r="B343" s="480">
        <v>64</v>
      </c>
      <c r="C343" s="481" t="s">
        <v>609</v>
      </c>
      <c r="D343" s="481" t="s">
        <v>302</v>
      </c>
      <c r="E343" s="482" t="s">
        <v>713</v>
      </c>
      <c r="F343" s="483">
        <v>0</v>
      </c>
      <c r="G343" s="484">
        <v>0</v>
      </c>
      <c r="H343" s="484">
        <v>1</v>
      </c>
      <c r="I343" s="484">
        <v>6</v>
      </c>
      <c r="J343" s="484">
        <v>8</v>
      </c>
      <c r="K343" s="484">
        <v>0</v>
      </c>
      <c r="L343" s="485">
        <v>8</v>
      </c>
      <c r="M343" s="485">
        <v>8</v>
      </c>
      <c r="N343" s="485">
        <v>8</v>
      </c>
      <c r="O343" s="486"/>
      <c r="P343" s="487">
        <v>0</v>
      </c>
      <c r="Q343" s="484">
        <v>12</v>
      </c>
      <c r="R343" s="484">
        <v>12</v>
      </c>
      <c r="S343" s="484">
        <v>0</v>
      </c>
      <c r="T343" s="484">
        <v>12</v>
      </c>
      <c r="U343" s="484">
        <v>0</v>
      </c>
      <c r="V343" s="239">
        <v>0</v>
      </c>
      <c r="W343" s="243">
        <v>9</v>
      </c>
      <c r="X343" s="244">
        <v>9</v>
      </c>
      <c r="Y343" s="489"/>
      <c r="Z343" s="487">
        <v>0</v>
      </c>
      <c r="AA343" s="484">
        <v>0</v>
      </c>
      <c r="AB343" s="484">
        <v>0</v>
      </c>
      <c r="AC343" s="484">
        <v>8</v>
      </c>
      <c r="AD343" s="484">
        <v>13</v>
      </c>
      <c r="AE343" s="484">
        <v>3</v>
      </c>
      <c r="AF343" s="146">
        <v>8</v>
      </c>
      <c r="AG343" s="146">
        <v>8</v>
      </c>
      <c r="AH343" s="146">
        <v>8</v>
      </c>
      <c r="AI343" s="489"/>
      <c r="AJ343" s="487">
        <v>0</v>
      </c>
      <c r="AK343" s="484">
        <v>0</v>
      </c>
      <c r="AL343" s="484">
        <v>0</v>
      </c>
      <c r="AM343" s="484">
        <v>0</v>
      </c>
      <c r="AN343" s="484">
        <v>17</v>
      </c>
      <c r="AO343" s="484">
        <v>10</v>
      </c>
      <c r="AP343" s="146">
        <v>10</v>
      </c>
      <c r="AQ343" s="146">
        <v>10</v>
      </c>
      <c r="AR343" s="146">
        <v>10</v>
      </c>
      <c r="AS343" s="489"/>
      <c r="AT343" s="487">
        <v>0</v>
      </c>
      <c r="AU343" s="484">
        <v>0</v>
      </c>
      <c r="AV343" s="484">
        <v>0</v>
      </c>
      <c r="AW343" s="484">
        <v>0</v>
      </c>
      <c r="AX343" s="127">
        <v>8</v>
      </c>
      <c r="AY343" s="484">
        <v>0</v>
      </c>
      <c r="AZ343" s="146">
        <v>8</v>
      </c>
      <c r="BA343" s="146">
        <v>8</v>
      </c>
      <c r="BB343" s="146">
        <v>8</v>
      </c>
      <c r="BC343" s="489"/>
      <c r="BD343" s="487">
        <v>0</v>
      </c>
      <c r="BE343" s="484">
        <v>0</v>
      </c>
      <c r="BF343" s="484">
        <v>0</v>
      </c>
      <c r="BG343" s="484">
        <v>0</v>
      </c>
      <c r="BH343" s="484">
        <v>20</v>
      </c>
      <c r="BI343" s="484">
        <v>0</v>
      </c>
      <c r="BJ343" s="146">
        <v>16</v>
      </c>
      <c r="BK343" s="146">
        <v>16</v>
      </c>
      <c r="BL343" s="146">
        <v>16</v>
      </c>
      <c r="BM343" s="489"/>
      <c r="BN343" s="487">
        <v>0</v>
      </c>
      <c r="BO343" s="484">
        <v>0</v>
      </c>
      <c r="BP343" s="484">
        <v>0</v>
      </c>
      <c r="BQ343" s="484">
        <v>22</v>
      </c>
      <c r="BR343" s="146">
        <v>51</v>
      </c>
      <c r="BS343" s="146">
        <v>0</v>
      </c>
      <c r="BT343" s="146">
        <v>18</v>
      </c>
      <c r="BU343" s="146">
        <v>18</v>
      </c>
      <c r="BV343" s="146">
        <v>18</v>
      </c>
      <c r="BW343" s="490"/>
      <c r="BX343" s="487">
        <v>0</v>
      </c>
      <c r="BY343" s="484">
        <v>0</v>
      </c>
      <c r="BZ343" s="484">
        <v>0</v>
      </c>
      <c r="CA343" s="484">
        <v>0</v>
      </c>
      <c r="CB343" s="484">
        <v>0</v>
      </c>
      <c r="CC343" s="484">
        <v>0</v>
      </c>
      <c r="CD343" s="146">
        <v>0</v>
      </c>
      <c r="CE343" s="146">
        <v>0</v>
      </c>
      <c r="CF343" s="146">
        <v>0</v>
      </c>
      <c r="CG343" s="491"/>
      <c r="CH343" s="492">
        <f t="shared" si="276"/>
        <v>0</v>
      </c>
      <c r="CI343" s="493">
        <f t="shared" si="277"/>
        <v>12</v>
      </c>
      <c r="CJ343" s="493">
        <f t="shared" si="278"/>
        <v>13</v>
      </c>
      <c r="CK343" s="493">
        <f t="shared" si="279"/>
        <v>36</v>
      </c>
      <c r="CL343" s="493">
        <f t="shared" si="280"/>
        <v>129</v>
      </c>
      <c r="CM343" s="493">
        <f t="shared" si="281"/>
        <v>13</v>
      </c>
      <c r="CN343" s="493">
        <f t="shared" si="282"/>
        <v>68</v>
      </c>
      <c r="CO343" s="493">
        <f t="shared" si="283"/>
        <v>77</v>
      </c>
      <c r="CP343" s="493">
        <f t="shared" si="284"/>
        <v>77</v>
      </c>
      <c r="CQ343"/>
      <c r="CR343" s="255">
        <f t="shared" si="285"/>
        <v>41</v>
      </c>
      <c r="CS343" s="256">
        <f t="shared" si="286"/>
        <v>65</v>
      </c>
    </row>
    <row r="344" spans="1:97" ht="15" customHeight="1" x14ac:dyDescent="0.25">
      <c r="A344" s="9"/>
      <c r="B344" s="480">
        <v>64</v>
      </c>
      <c r="C344" s="481" t="s">
        <v>609</v>
      </c>
      <c r="D344" s="481" t="s">
        <v>303</v>
      </c>
      <c r="E344" s="482" t="s">
        <v>714</v>
      </c>
      <c r="F344" s="483">
        <v>8</v>
      </c>
      <c r="G344" s="484">
        <v>8</v>
      </c>
      <c r="H344" s="484">
        <v>1</v>
      </c>
      <c r="I344" s="484">
        <v>0</v>
      </c>
      <c r="J344" s="484">
        <v>0</v>
      </c>
      <c r="K344" s="484">
        <v>0</v>
      </c>
      <c r="L344" s="485">
        <v>0</v>
      </c>
      <c r="M344" s="485">
        <v>0</v>
      </c>
      <c r="N344" s="485">
        <v>0</v>
      </c>
      <c r="O344" s="486"/>
      <c r="P344" s="487">
        <v>0</v>
      </c>
      <c r="Q344" s="484">
        <v>30</v>
      </c>
      <c r="R344" s="484">
        <v>0</v>
      </c>
      <c r="S344" s="484">
        <v>0</v>
      </c>
      <c r="T344" s="488"/>
      <c r="U344" s="488"/>
      <c r="V344" s="233"/>
      <c r="W344" s="234"/>
      <c r="X344" s="235"/>
      <c r="Y344" s="489"/>
      <c r="Z344" s="487">
        <v>8</v>
      </c>
      <c r="AA344" s="484">
        <v>13</v>
      </c>
      <c r="AB344" s="484">
        <v>13</v>
      </c>
      <c r="AC344" s="484">
        <v>13</v>
      </c>
      <c r="AD344" s="484">
        <v>8</v>
      </c>
      <c r="AE344" s="484">
        <v>8</v>
      </c>
      <c r="AF344" s="146">
        <v>5</v>
      </c>
      <c r="AG344" s="146">
        <v>5</v>
      </c>
      <c r="AH344" s="146">
        <v>5</v>
      </c>
      <c r="AI344" s="489"/>
      <c r="AJ344" s="487">
        <v>0</v>
      </c>
      <c r="AK344" s="484">
        <v>0</v>
      </c>
      <c r="AL344" s="484">
        <v>0</v>
      </c>
      <c r="AM344" s="484">
        <v>0</v>
      </c>
      <c r="AN344" s="484">
        <v>0</v>
      </c>
      <c r="AO344" s="484">
        <v>0</v>
      </c>
      <c r="AP344" s="146">
        <v>0</v>
      </c>
      <c r="AQ344" s="146">
        <v>0</v>
      </c>
      <c r="AR344" s="146">
        <v>0</v>
      </c>
      <c r="AS344" s="489"/>
      <c r="AT344" s="487">
        <v>0</v>
      </c>
      <c r="AU344" s="484">
        <v>0</v>
      </c>
      <c r="AV344" s="484">
        <v>0</v>
      </c>
      <c r="AW344" s="484">
        <v>0</v>
      </c>
      <c r="AX344" s="127"/>
      <c r="AY344" s="488"/>
      <c r="AZ344" s="146"/>
      <c r="BA344" s="146"/>
      <c r="BB344" s="146"/>
      <c r="BC344" s="489"/>
      <c r="BD344" s="487">
        <v>0</v>
      </c>
      <c r="BE344" s="484">
        <v>0</v>
      </c>
      <c r="BF344" s="484">
        <v>0</v>
      </c>
      <c r="BG344" s="484">
        <v>0</v>
      </c>
      <c r="BH344" s="484">
        <v>0</v>
      </c>
      <c r="BI344" s="484">
        <v>0</v>
      </c>
      <c r="BJ344" s="146">
        <v>0</v>
      </c>
      <c r="BK344" s="146">
        <v>0</v>
      </c>
      <c r="BL344" s="146">
        <v>0</v>
      </c>
      <c r="BM344" s="489"/>
      <c r="BN344" s="487">
        <v>0</v>
      </c>
      <c r="BO344" s="484">
        <v>0</v>
      </c>
      <c r="BP344" s="484">
        <v>0</v>
      </c>
      <c r="BQ344" s="484">
        <v>0</v>
      </c>
      <c r="BR344" s="146">
        <v>0</v>
      </c>
      <c r="BS344" s="146">
        <v>0</v>
      </c>
      <c r="BT344" s="146"/>
      <c r="BU344" s="146"/>
      <c r="BV344" s="146"/>
      <c r="BW344" s="490"/>
      <c r="BX344" s="487">
        <v>0</v>
      </c>
      <c r="BY344" s="484">
        <v>0</v>
      </c>
      <c r="BZ344" s="484">
        <v>0</v>
      </c>
      <c r="CA344" s="484">
        <v>0</v>
      </c>
      <c r="CB344" s="484">
        <v>0</v>
      </c>
      <c r="CC344" s="484">
        <v>0</v>
      </c>
      <c r="CD344" s="146">
        <v>0</v>
      </c>
      <c r="CE344" s="146">
        <v>0</v>
      </c>
      <c r="CF344" s="146">
        <v>0</v>
      </c>
      <c r="CG344" s="491"/>
      <c r="CH344" s="492">
        <f t="shared" si="276"/>
        <v>16</v>
      </c>
      <c r="CI344" s="493">
        <f t="shared" si="277"/>
        <v>51</v>
      </c>
      <c r="CJ344" s="493">
        <f t="shared" si="278"/>
        <v>14</v>
      </c>
      <c r="CK344" s="493">
        <f t="shared" si="279"/>
        <v>13</v>
      </c>
      <c r="CL344" s="493">
        <f t="shared" si="280"/>
        <v>8</v>
      </c>
      <c r="CM344" s="493">
        <f t="shared" si="281"/>
        <v>8</v>
      </c>
      <c r="CN344" s="493">
        <f t="shared" si="282"/>
        <v>5</v>
      </c>
      <c r="CO344" s="493">
        <f t="shared" si="283"/>
        <v>5</v>
      </c>
      <c r="CP344" s="493">
        <f t="shared" si="284"/>
        <v>5</v>
      </c>
      <c r="CQ344"/>
      <c r="CR344" s="255">
        <f t="shared" si="285"/>
        <v>-8</v>
      </c>
      <c r="CS344" s="256">
        <f t="shared" si="286"/>
        <v>-46</v>
      </c>
    </row>
    <row r="345" spans="1:97" ht="15" customHeight="1" x14ac:dyDescent="0.25">
      <c r="A345" s="9"/>
      <c r="B345" s="480">
        <v>64</v>
      </c>
      <c r="C345" s="481" t="s">
        <v>609</v>
      </c>
      <c r="D345" s="481" t="s">
        <v>304</v>
      </c>
      <c r="E345" s="482" t="s">
        <v>715</v>
      </c>
      <c r="F345" s="483">
        <v>15</v>
      </c>
      <c r="G345" s="484">
        <v>15</v>
      </c>
      <c r="H345" s="484">
        <v>0</v>
      </c>
      <c r="I345" s="484">
        <v>0</v>
      </c>
      <c r="J345" s="484">
        <v>0</v>
      </c>
      <c r="K345" s="484">
        <v>0</v>
      </c>
      <c r="L345" s="485" t="s">
        <v>929</v>
      </c>
      <c r="M345" s="485" t="s">
        <v>929</v>
      </c>
      <c r="N345" s="485" t="s">
        <v>929</v>
      </c>
      <c r="O345" s="486"/>
      <c r="P345" s="487">
        <v>10</v>
      </c>
      <c r="Q345" s="484">
        <v>10</v>
      </c>
      <c r="R345" s="484">
        <v>7</v>
      </c>
      <c r="S345" s="484">
        <v>7</v>
      </c>
      <c r="T345" s="484">
        <v>10</v>
      </c>
      <c r="U345" s="484">
        <v>0</v>
      </c>
      <c r="V345" s="233">
        <v>9</v>
      </c>
      <c r="W345" s="234">
        <v>9</v>
      </c>
      <c r="X345" s="235">
        <v>9</v>
      </c>
      <c r="Y345" s="489"/>
      <c r="Z345" s="487">
        <v>16</v>
      </c>
      <c r="AA345" s="484">
        <v>16</v>
      </c>
      <c r="AB345" s="484">
        <v>3</v>
      </c>
      <c r="AC345" s="484">
        <v>16</v>
      </c>
      <c r="AD345" s="484">
        <v>26</v>
      </c>
      <c r="AE345" s="484">
        <v>8</v>
      </c>
      <c r="AF345" s="146">
        <v>25</v>
      </c>
      <c r="AG345" s="146">
        <v>25</v>
      </c>
      <c r="AH345" s="146">
        <v>25</v>
      </c>
      <c r="AI345" s="489"/>
      <c r="AJ345" s="487">
        <v>32</v>
      </c>
      <c r="AK345" s="484">
        <v>32</v>
      </c>
      <c r="AL345" s="484">
        <v>24</v>
      </c>
      <c r="AM345" s="484">
        <v>40</v>
      </c>
      <c r="AN345" s="484">
        <v>72</v>
      </c>
      <c r="AO345" s="484">
        <v>17</v>
      </c>
      <c r="AP345" s="146">
        <v>48</v>
      </c>
      <c r="AQ345" s="146">
        <v>48</v>
      </c>
      <c r="AR345" s="146">
        <v>48</v>
      </c>
      <c r="AS345" s="489"/>
      <c r="AT345" s="487">
        <v>59</v>
      </c>
      <c r="AU345" s="484">
        <v>59</v>
      </c>
      <c r="AV345" s="484">
        <v>0</v>
      </c>
      <c r="AW345" s="484">
        <v>8</v>
      </c>
      <c r="AX345" s="127">
        <v>13</v>
      </c>
      <c r="AY345" s="484">
        <v>0</v>
      </c>
      <c r="AZ345" s="146">
        <v>8</v>
      </c>
      <c r="BA345" s="146">
        <v>8</v>
      </c>
      <c r="BB345" s="146">
        <v>8</v>
      </c>
      <c r="BC345" s="489"/>
      <c r="BD345" s="487">
        <v>46</v>
      </c>
      <c r="BE345" s="484">
        <v>46</v>
      </c>
      <c r="BF345" s="484">
        <v>17</v>
      </c>
      <c r="BG345" s="484">
        <v>46</v>
      </c>
      <c r="BH345" s="484">
        <v>90</v>
      </c>
      <c r="BI345" s="484">
        <v>2</v>
      </c>
      <c r="BJ345" s="146">
        <v>49</v>
      </c>
      <c r="BK345" s="146">
        <v>49</v>
      </c>
      <c r="BL345" s="146">
        <v>49</v>
      </c>
      <c r="BM345" s="489"/>
      <c r="BN345" s="487">
        <v>54</v>
      </c>
      <c r="BO345" s="484">
        <v>50</v>
      </c>
      <c r="BP345" s="484">
        <v>40</v>
      </c>
      <c r="BQ345" s="484">
        <v>70</v>
      </c>
      <c r="BR345" s="146">
        <v>102</v>
      </c>
      <c r="BS345" s="146">
        <v>37</v>
      </c>
      <c r="BT345" s="146">
        <v>86</v>
      </c>
      <c r="BU345" s="146">
        <v>86</v>
      </c>
      <c r="BV345" s="146">
        <v>86</v>
      </c>
      <c r="BW345" s="490"/>
      <c r="BX345" s="487">
        <v>44</v>
      </c>
      <c r="BY345" s="484">
        <v>40</v>
      </c>
      <c r="BZ345" s="484">
        <v>8</v>
      </c>
      <c r="CA345" s="484">
        <v>40</v>
      </c>
      <c r="CB345" s="484">
        <v>97</v>
      </c>
      <c r="CC345" s="484">
        <v>27</v>
      </c>
      <c r="CD345" s="146">
        <v>71</v>
      </c>
      <c r="CE345" s="146">
        <v>71</v>
      </c>
      <c r="CF345" s="146">
        <v>71</v>
      </c>
      <c r="CG345" s="491"/>
      <c r="CH345" s="492">
        <f t="shared" si="276"/>
        <v>276</v>
      </c>
      <c r="CI345" s="493">
        <f t="shared" si="277"/>
        <v>268</v>
      </c>
      <c r="CJ345" s="493">
        <f t="shared" si="278"/>
        <v>99</v>
      </c>
      <c r="CK345" s="493">
        <f t="shared" si="279"/>
        <v>227</v>
      </c>
      <c r="CL345" s="493">
        <f t="shared" si="280"/>
        <v>410</v>
      </c>
      <c r="CM345" s="493">
        <f t="shared" si="281"/>
        <v>91</v>
      </c>
      <c r="CN345" s="493">
        <f t="shared" si="282"/>
        <v>296</v>
      </c>
      <c r="CO345" s="493">
        <f t="shared" si="283"/>
        <v>296</v>
      </c>
      <c r="CP345" s="493">
        <f t="shared" si="284"/>
        <v>296</v>
      </c>
      <c r="CQ345"/>
      <c r="CR345" s="255">
        <f t="shared" si="285"/>
        <v>69</v>
      </c>
      <c r="CS345" s="256">
        <f t="shared" si="286"/>
        <v>28</v>
      </c>
    </row>
    <row r="346" spans="1:97" ht="15" customHeight="1" x14ac:dyDescent="0.25">
      <c r="B346" s="474">
        <v>68</v>
      </c>
      <c r="C346" s="475" t="s">
        <v>716</v>
      </c>
      <c r="D346" s="475" t="s">
        <v>609</v>
      </c>
      <c r="E346" s="476" t="s">
        <v>609</v>
      </c>
      <c r="F346" s="467">
        <f t="shared" ref="F346" si="287">SUM(F347)</f>
        <v>0</v>
      </c>
      <c r="G346" s="468">
        <f t="shared" ref="G346:K346" si="288">SUM(G347)</f>
        <v>0</v>
      </c>
      <c r="H346" s="468">
        <f t="shared" si="288"/>
        <v>0</v>
      </c>
      <c r="I346" s="468">
        <f t="shared" si="288"/>
        <v>0</v>
      </c>
      <c r="J346" s="468">
        <f t="shared" si="288"/>
        <v>0</v>
      </c>
      <c r="K346" s="468">
        <f t="shared" si="288"/>
        <v>0</v>
      </c>
      <c r="L346" s="465" t="s">
        <v>929</v>
      </c>
      <c r="M346" s="465" t="s">
        <v>929</v>
      </c>
      <c r="N346" s="465" t="s">
        <v>929</v>
      </c>
      <c r="O346" s="477"/>
      <c r="P346" s="467">
        <f t="shared" ref="P346:U346" si="289">SUM(P347)</f>
        <v>0</v>
      </c>
      <c r="Q346" s="468">
        <f t="shared" si="289"/>
        <v>0</v>
      </c>
      <c r="R346" s="468">
        <f t="shared" si="289"/>
        <v>0</v>
      </c>
      <c r="S346" s="468">
        <f t="shared" si="289"/>
        <v>0</v>
      </c>
      <c r="T346" s="468">
        <f t="shared" si="289"/>
        <v>0</v>
      </c>
      <c r="U346" s="468">
        <f t="shared" si="289"/>
        <v>0</v>
      </c>
      <c r="V346" s="174">
        <v>0</v>
      </c>
      <c r="W346" s="221">
        <v>0</v>
      </c>
      <c r="X346" s="222">
        <v>0</v>
      </c>
      <c r="Y346" s="469"/>
      <c r="Z346" s="467">
        <f t="shared" ref="Z346:BQ346" si="290">SUM(Z347)</f>
        <v>0</v>
      </c>
      <c r="AA346" s="468">
        <f t="shared" si="290"/>
        <v>0</v>
      </c>
      <c r="AB346" s="468">
        <f t="shared" si="290"/>
        <v>0</v>
      </c>
      <c r="AC346" s="468">
        <f t="shared" si="290"/>
        <v>0</v>
      </c>
      <c r="AD346" s="468">
        <f t="shared" si="290"/>
        <v>0</v>
      </c>
      <c r="AE346" s="468">
        <f t="shared" si="290"/>
        <v>0</v>
      </c>
      <c r="AF346" s="147">
        <v>0</v>
      </c>
      <c r="AG346" s="147">
        <v>0</v>
      </c>
      <c r="AH346" s="147">
        <v>0</v>
      </c>
      <c r="AI346" s="469"/>
      <c r="AJ346" s="467">
        <f t="shared" si="290"/>
        <v>0</v>
      </c>
      <c r="AK346" s="468">
        <f t="shared" si="290"/>
        <v>0</v>
      </c>
      <c r="AL346" s="468">
        <f t="shared" si="290"/>
        <v>0</v>
      </c>
      <c r="AM346" s="468">
        <f t="shared" si="290"/>
        <v>0</v>
      </c>
      <c r="AN346" s="468">
        <f t="shared" si="290"/>
        <v>0</v>
      </c>
      <c r="AO346" s="468">
        <f t="shared" si="290"/>
        <v>0</v>
      </c>
      <c r="AP346" s="147">
        <v>0</v>
      </c>
      <c r="AQ346" s="147">
        <v>0</v>
      </c>
      <c r="AR346" s="147">
        <v>0</v>
      </c>
      <c r="AS346" s="469"/>
      <c r="AT346" s="467">
        <f t="shared" si="290"/>
        <v>0</v>
      </c>
      <c r="AU346" s="468">
        <f t="shared" si="290"/>
        <v>0</v>
      </c>
      <c r="AV346" s="468">
        <f t="shared" si="290"/>
        <v>0</v>
      </c>
      <c r="AW346" s="468">
        <f t="shared" si="290"/>
        <v>0</v>
      </c>
      <c r="AX346" s="128">
        <v>0</v>
      </c>
      <c r="AY346" s="468">
        <f t="shared" si="290"/>
        <v>0</v>
      </c>
      <c r="AZ346" s="147">
        <v>0</v>
      </c>
      <c r="BA346" s="147">
        <v>0</v>
      </c>
      <c r="BB346" s="147">
        <v>0</v>
      </c>
      <c r="BC346" s="469"/>
      <c r="BD346" s="467">
        <f t="shared" si="290"/>
        <v>0</v>
      </c>
      <c r="BE346" s="468">
        <f t="shared" si="290"/>
        <v>0</v>
      </c>
      <c r="BF346" s="468">
        <f t="shared" si="290"/>
        <v>0</v>
      </c>
      <c r="BG346" s="468">
        <f t="shared" si="290"/>
        <v>0</v>
      </c>
      <c r="BH346" s="468">
        <f t="shared" si="290"/>
        <v>0</v>
      </c>
      <c r="BI346" s="468">
        <f t="shared" si="290"/>
        <v>0</v>
      </c>
      <c r="BJ346" s="147">
        <v>0</v>
      </c>
      <c r="BK346" s="147">
        <v>0</v>
      </c>
      <c r="BL346" s="147">
        <v>0</v>
      </c>
      <c r="BM346" s="469"/>
      <c r="BN346" s="467">
        <f t="shared" si="290"/>
        <v>48</v>
      </c>
      <c r="BO346" s="468">
        <f t="shared" si="290"/>
        <v>48</v>
      </c>
      <c r="BP346" s="468">
        <f t="shared" si="290"/>
        <v>0</v>
      </c>
      <c r="BQ346" s="468">
        <f t="shared" si="290"/>
        <v>48</v>
      </c>
      <c r="BR346" s="147">
        <v>56</v>
      </c>
      <c r="BS346" s="147">
        <v>0</v>
      </c>
      <c r="BT346" s="147">
        <v>56</v>
      </c>
      <c r="BU346" s="147">
        <v>56</v>
      </c>
      <c r="BV346" s="147">
        <v>56</v>
      </c>
      <c r="BW346" s="470"/>
      <c r="BX346" s="467">
        <f t="shared" ref="BX346:CC346" si="291">SUM(BX347)</f>
        <v>0</v>
      </c>
      <c r="BY346" s="468">
        <f t="shared" si="291"/>
        <v>0</v>
      </c>
      <c r="BZ346" s="468">
        <f t="shared" si="291"/>
        <v>0</v>
      </c>
      <c r="CA346" s="468">
        <f t="shared" si="291"/>
        <v>0</v>
      </c>
      <c r="CB346" s="468">
        <f t="shared" si="291"/>
        <v>0</v>
      </c>
      <c r="CC346" s="468">
        <f t="shared" si="291"/>
        <v>0</v>
      </c>
      <c r="CD346" s="147">
        <v>0</v>
      </c>
      <c r="CE346" s="147">
        <v>0</v>
      </c>
      <c r="CF346" s="147">
        <v>0</v>
      </c>
      <c r="CG346" s="471"/>
      <c r="CH346" s="478">
        <f t="shared" si="276"/>
        <v>48</v>
      </c>
      <c r="CI346" s="479">
        <f t="shared" si="277"/>
        <v>48</v>
      </c>
      <c r="CJ346" s="479">
        <f t="shared" si="278"/>
        <v>0</v>
      </c>
      <c r="CK346" s="479">
        <f t="shared" si="279"/>
        <v>48</v>
      </c>
      <c r="CL346" s="479">
        <f t="shared" si="280"/>
        <v>56</v>
      </c>
      <c r="CM346" s="479">
        <f t="shared" si="281"/>
        <v>0</v>
      </c>
      <c r="CN346" s="479">
        <f t="shared" si="282"/>
        <v>56</v>
      </c>
      <c r="CO346" s="479">
        <f t="shared" si="283"/>
        <v>56</v>
      </c>
      <c r="CP346" s="479">
        <f t="shared" si="284"/>
        <v>56</v>
      </c>
      <c r="CR346" s="253">
        <f t="shared" si="285"/>
        <v>8</v>
      </c>
      <c r="CS346" s="254">
        <f t="shared" si="286"/>
        <v>8</v>
      </c>
    </row>
    <row r="347" spans="1:97" ht="15" customHeight="1" x14ac:dyDescent="0.25">
      <c r="A347" s="9"/>
      <c r="B347" s="480">
        <v>68</v>
      </c>
      <c r="C347" s="481" t="s">
        <v>609</v>
      </c>
      <c r="D347" s="481" t="s">
        <v>305</v>
      </c>
      <c r="E347" s="482" t="s">
        <v>717</v>
      </c>
      <c r="F347" s="483"/>
      <c r="G347" s="484">
        <v>0</v>
      </c>
      <c r="H347" s="484">
        <v>0</v>
      </c>
      <c r="I347" s="484">
        <v>0</v>
      </c>
      <c r="J347" s="484">
        <v>0</v>
      </c>
      <c r="K347" s="484">
        <v>0</v>
      </c>
      <c r="L347" s="485" t="s">
        <v>929</v>
      </c>
      <c r="M347" s="485" t="s">
        <v>929</v>
      </c>
      <c r="N347" s="485" t="s">
        <v>929</v>
      </c>
      <c r="O347" s="486"/>
      <c r="P347" s="487">
        <v>0</v>
      </c>
      <c r="Q347" s="484">
        <v>0</v>
      </c>
      <c r="R347" s="484">
        <v>0</v>
      </c>
      <c r="S347" s="484">
        <v>0</v>
      </c>
      <c r="T347" s="488"/>
      <c r="U347" s="488"/>
      <c r="V347" s="233"/>
      <c r="W347" s="234"/>
      <c r="X347" s="235"/>
      <c r="Y347" s="489"/>
      <c r="Z347" s="487">
        <v>0</v>
      </c>
      <c r="AA347" s="484">
        <v>0</v>
      </c>
      <c r="AB347" s="484">
        <v>0</v>
      </c>
      <c r="AC347" s="484">
        <v>0</v>
      </c>
      <c r="AD347" s="488"/>
      <c r="AE347" s="488"/>
      <c r="AF347" s="146"/>
      <c r="AG347" s="146"/>
      <c r="AH347" s="146"/>
      <c r="AI347" s="489"/>
      <c r="AJ347" s="487">
        <v>0</v>
      </c>
      <c r="AK347" s="484">
        <v>0</v>
      </c>
      <c r="AL347" s="484">
        <v>0</v>
      </c>
      <c r="AM347" s="484">
        <v>0</v>
      </c>
      <c r="AN347" s="484">
        <v>0</v>
      </c>
      <c r="AO347" s="484">
        <v>0</v>
      </c>
      <c r="AP347" s="146">
        <v>0</v>
      </c>
      <c r="AQ347" s="146">
        <v>0</v>
      </c>
      <c r="AR347" s="146">
        <v>0</v>
      </c>
      <c r="AS347" s="489"/>
      <c r="AT347" s="487">
        <v>0</v>
      </c>
      <c r="AU347" s="484">
        <v>0</v>
      </c>
      <c r="AV347" s="484">
        <v>0</v>
      </c>
      <c r="AW347" s="484">
        <v>0</v>
      </c>
      <c r="AX347" s="127"/>
      <c r="AY347" s="488"/>
      <c r="AZ347" s="146"/>
      <c r="BA347" s="146"/>
      <c r="BB347" s="146"/>
      <c r="BC347" s="489"/>
      <c r="BD347" s="487">
        <v>0</v>
      </c>
      <c r="BE347" s="484">
        <v>0</v>
      </c>
      <c r="BF347" s="484">
        <v>0</v>
      </c>
      <c r="BG347" s="484">
        <v>0</v>
      </c>
      <c r="BH347" s="484">
        <v>0</v>
      </c>
      <c r="BI347" s="484">
        <v>0</v>
      </c>
      <c r="BJ347" s="146">
        <v>0</v>
      </c>
      <c r="BK347" s="146">
        <v>0</v>
      </c>
      <c r="BL347" s="146">
        <v>0</v>
      </c>
      <c r="BM347" s="489"/>
      <c r="BN347" s="487">
        <v>48</v>
      </c>
      <c r="BO347" s="484">
        <v>48</v>
      </c>
      <c r="BP347" s="484">
        <v>0</v>
      </c>
      <c r="BQ347" s="484">
        <v>48</v>
      </c>
      <c r="BR347" s="146">
        <v>56</v>
      </c>
      <c r="BS347" s="146">
        <v>0</v>
      </c>
      <c r="BT347" s="146">
        <v>56</v>
      </c>
      <c r="BU347" s="146">
        <v>56</v>
      </c>
      <c r="BV347" s="146">
        <v>56</v>
      </c>
      <c r="BW347" s="490"/>
      <c r="BX347" s="487">
        <v>0</v>
      </c>
      <c r="BY347" s="484">
        <v>0</v>
      </c>
      <c r="BZ347" s="484">
        <v>0</v>
      </c>
      <c r="CA347" s="484">
        <v>0</v>
      </c>
      <c r="CB347" s="484">
        <v>0</v>
      </c>
      <c r="CC347" s="484">
        <v>0</v>
      </c>
      <c r="CD347" s="146">
        <v>0</v>
      </c>
      <c r="CE347" s="146">
        <v>0</v>
      </c>
      <c r="CF347" s="146">
        <v>0</v>
      </c>
      <c r="CG347" s="491"/>
      <c r="CH347" s="492">
        <f t="shared" si="276"/>
        <v>48</v>
      </c>
      <c r="CI347" s="493">
        <f t="shared" si="277"/>
        <v>48</v>
      </c>
      <c r="CJ347" s="493">
        <f t="shared" si="278"/>
        <v>0</v>
      </c>
      <c r="CK347" s="493">
        <f t="shared" si="279"/>
        <v>48</v>
      </c>
      <c r="CL347" s="493">
        <f t="shared" si="280"/>
        <v>56</v>
      </c>
      <c r="CM347" s="493">
        <f t="shared" si="281"/>
        <v>0</v>
      </c>
      <c r="CN347" s="493">
        <f t="shared" si="282"/>
        <v>56</v>
      </c>
      <c r="CO347" s="493">
        <f t="shared" si="283"/>
        <v>56</v>
      </c>
      <c r="CP347" s="493">
        <f t="shared" si="284"/>
        <v>56</v>
      </c>
      <c r="CQ347"/>
      <c r="CR347" s="255">
        <f t="shared" si="285"/>
        <v>8</v>
      </c>
      <c r="CS347" s="256">
        <f t="shared" si="286"/>
        <v>8</v>
      </c>
    </row>
    <row r="348" spans="1:97" ht="15" customHeight="1" x14ac:dyDescent="0.25">
      <c r="B348" s="474">
        <v>72</v>
      </c>
      <c r="C348" s="475" t="s">
        <v>718</v>
      </c>
      <c r="D348" s="475" t="s">
        <v>609</v>
      </c>
      <c r="E348" s="476" t="s">
        <v>609</v>
      </c>
      <c r="F348" s="467">
        <f t="shared" ref="F348:K348" si="292">SUM(F349:F351)</f>
        <v>35</v>
      </c>
      <c r="G348" s="468">
        <f t="shared" si="292"/>
        <v>35</v>
      </c>
      <c r="H348" s="468">
        <f t="shared" si="292"/>
        <v>0</v>
      </c>
      <c r="I348" s="468">
        <f t="shared" si="292"/>
        <v>83</v>
      </c>
      <c r="J348" s="468">
        <f t="shared" si="292"/>
        <v>90</v>
      </c>
      <c r="K348" s="468">
        <f t="shared" si="292"/>
        <v>0</v>
      </c>
      <c r="L348" s="465">
        <v>85</v>
      </c>
      <c r="M348" s="465">
        <v>85</v>
      </c>
      <c r="N348" s="465">
        <v>85</v>
      </c>
      <c r="O348" s="477"/>
      <c r="P348" s="467">
        <f t="shared" ref="P348:U348" si="293">SUM(P349:P351)</f>
        <v>25</v>
      </c>
      <c r="Q348" s="468">
        <f t="shared" si="293"/>
        <v>25</v>
      </c>
      <c r="R348" s="468">
        <f t="shared" si="293"/>
        <v>0</v>
      </c>
      <c r="S348" s="468">
        <f t="shared" si="293"/>
        <v>25</v>
      </c>
      <c r="T348" s="468">
        <f t="shared" si="293"/>
        <v>65</v>
      </c>
      <c r="U348" s="468">
        <f t="shared" si="293"/>
        <v>0</v>
      </c>
      <c r="V348" s="174">
        <v>38</v>
      </c>
      <c r="W348" s="221">
        <v>31</v>
      </c>
      <c r="X348" s="222">
        <v>31</v>
      </c>
      <c r="Y348" s="469"/>
      <c r="Z348" s="467">
        <f t="shared" ref="Z348:AE348" si="294">SUM(Z349:Z351)</f>
        <v>0</v>
      </c>
      <c r="AA348" s="468">
        <f t="shared" si="294"/>
        <v>0</v>
      </c>
      <c r="AB348" s="468">
        <f t="shared" si="294"/>
        <v>0</v>
      </c>
      <c r="AC348" s="468">
        <f t="shared" si="294"/>
        <v>0</v>
      </c>
      <c r="AD348" s="468">
        <f t="shared" si="294"/>
        <v>0</v>
      </c>
      <c r="AE348" s="468">
        <f t="shared" si="294"/>
        <v>0</v>
      </c>
      <c r="AF348" s="147">
        <v>0</v>
      </c>
      <c r="AG348" s="147">
        <v>0</v>
      </c>
      <c r="AH348" s="147">
        <v>0</v>
      </c>
      <c r="AI348" s="469"/>
      <c r="AJ348" s="467">
        <f t="shared" ref="AJ348:AO348" si="295">SUM(AJ349:AJ351)</f>
        <v>15</v>
      </c>
      <c r="AK348" s="468">
        <f t="shared" si="295"/>
        <v>15</v>
      </c>
      <c r="AL348" s="468">
        <f t="shared" si="295"/>
        <v>0</v>
      </c>
      <c r="AM348" s="468">
        <f t="shared" si="295"/>
        <v>15</v>
      </c>
      <c r="AN348" s="468">
        <f t="shared" si="295"/>
        <v>30</v>
      </c>
      <c r="AO348" s="468">
        <f t="shared" si="295"/>
        <v>0</v>
      </c>
      <c r="AP348" s="147">
        <v>19</v>
      </c>
      <c r="AQ348" s="147">
        <v>19</v>
      </c>
      <c r="AR348" s="147">
        <v>19</v>
      </c>
      <c r="AS348" s="469"/>
      <c r="AT348" s="467">
        <f t="shared" ref="AT348:AY348" si="296">SUM(AT349:AT351)</f>
        <v>20</v>
      </c>
      <c r="AU348" s="468">
        <f t="shared" si="296"/>
        <v>20</v>
      </c>
      <c r="AV348" s="468">
        <f t="shared" si="296"/>
        <v>0</v>
      </c>
      <c r="AW348" s="468">
        <f t="shared" si="296"/>
        <v>36</v>
      </c>
      <c r="AX348" s="128">
        <v>39</v>
      </c>
      <c r="AY348" s="468">
        <f t="shared" si="296"/>
        <v>0</v>
      </c>
      <c r="AZ348" s="147">
        <v>41</v>
      </c>
      <c r="BA348" s="147">
        <v>41</v>
      </c>
      <c r="BB348" s="147">
        <v>41</v>
      </c>
      <c r="BC348" s="469"/>
      <c r="BD348" s="467">
        <f t="shared" ref="BD348:BI348" si="297">SUM(BD349:BD351)</f>
        <v>0</v>
      </c>
      <c r="BE348" s="468">
        <f t="shared" si="297"/>
        <v>0</v>
      </c>
      <c r="BF348" s="468">
        <f t="shared" si="297"/>
        <v>0</v>
      </c>
      <c r="BG348" s="468">
        <f t="shared" si="297"/>
        <v>0</v>
      </c>
      <c r="BH348" s="468">
        <f t="shared" si="297"/>
        <v>0</v>
      </c>
      <c r="BI348" s="468">
        <f t="shared" si="297"/>
        <v>0</v>
      </c>
      <c r="BJ348" s="147">
        <v>0</v>
      </c>
      <c r="BK348" s="147">
        <v>0</v>
      </c>
      <c r="BL348" s="147">
        <v>0</v>
      </c>
      <c r="BM348" s="469"/>
      <c r="BN348" s="467">
        <f t="shared" ref="BN348:BQ348" si="298">SUM(BN349:BN351)</f>
        <v>0</v>
      </c>
      <c r="BO348" s="468">
        <f t="shared" si="298"/>
        <v>0</v>
      </c>
      <c r="BP348" s="468">
        <f t="shared" si="298"/>
        <v>0</v>
      </c>
      <c r="BQ348" s="468">
        <f t="shared" si="298"/>
        <v>0</v>
      </c>
      <c r="BR348" s="147">
        <v>0</v>
      </c>
      <c r="BS348" s="147">
        <v>0</v>
      </c>
      <c r="BT348" s="147">
        <v>0</v>
      </c>
      <c r="BU348" s="147">
        <v>0</v>
      </c>
      <c r="BV348" s="147">
        <v>0</v>
      </c>
      <c r="BW348" s="470"/>
      <c r="BX348" s="467">
        <f t="shared" ref="BX348:CC348" si="299">SUM(BX349:BX351)</f>
        <v>0</v>
      </c>
      <c r="BY348" s="468">
        <f t="shared" si="299"/>
        <v>0</v>
      </c>
      <c r="BZ348" s="468">
        <f t="shared" si="299"/>
        <v>0</v>
      </c>
      <c r="CA348" s="468">
        <f t="shared" si="299"/>
        <v>0</v>
      </c>
      <c r="CB348" s="468">
        <f t="shared" si="299"/>
        <v>27</v>
      </c>
      <c r="CC348" s="468">
        <f t="shared" si="299"/>
        <v>0</v>
      </c>
      <c r="CD348" s="147">
        <v>22</v>
      </c>
      <c r="CE348" s="147">
        <v>22</v>
      </c>
      <c r="CF348" s="147">
        <v>22</v>
      </c>
      <c r="CG348" s="471"/>
      <c r="CH348" s="478">
        <f t="shared" si="276"/>
        <v>95</v>
      </c>
      <c r="CI348" s="479">
        <f t="shared" si="277"/>
        <v>95</v>
      </c>
      <c r="CJ348" s="479">
        <f t="shared" si="278"/>
        <v>0</v>
      </c>
      <c r="CK348" s="479">
        <f t="shared" si="279"/>
        <v>159</v>
      </c>
      <c r="CL348" s="479">
        <f t="shared" si="280"/>
        <v>251</v>
      </c>
      <c r="CM348" s="479">
        <f t="shared" si="281"/>
        <v>0</v>
      </c>
      <c r="CN348" s="479">
        <f t="shared" si="282"/>
        <v>205</v>
      </c>
      <c r="CO348" s="479">
        <f t="shared" si="283"/>
        <v>198</v>
      </c>
      <c r="CP348" s="479">
        <f t="shared" si="284"/>
        <v>198</v>
      </c>
      <c r="CR348" s="253">
        <f t="shared" si="285"/>
        <v>39</v>
      </c>
      <c r="CS348" s="254">
        <f t="shared" si="286"/>
        <v>103</v>
      </c>
    </row>
    <row r="349" spans="1:97" ht="15" customHeight="1" x14ac:dyDescent="0.25">
      <c r="A349" s="9"/>
      <c r="B349" s="480">
        <v>72</v>
      </c>
      <c r="C349" s="481" t="s">
        <v>609</v>
      </c>
      <c r="D349" s="481" t="s">
        <v>306</v>
      </c>
      <c r="E349" s="482" t="s">
        <v>719</v>
      </c>
      <c r="F349" s="483">
        <v>15</v>
      </c>
      <c r="G349" s="484">
        <v>15</v>
      </c>
      <c r="H349" s="484">
        <v>0</v>
      </c>
      <c r="I349" s="484">
        <v>45</v>
      </c>
      <c r="J349" s="484">
        <v>45</v>
      </c>
      <c r="K349" s="484">
        <v>0</v>
      </c>
      <c r="L349" s="485">
        <v>45</v>
      </c>
      <c r="M349" s="485">
        <v>45</v>
      </c>
      <c r="N349" s="485">
        <v>45</v>
      </c>
      <c r="O349" s="486"/>
      <c r="P349" s="487">
        <v>0</v>
      </c>
      <c r="Q349" s="484">
        <v>0</v>
      </c>
      <c r="R349" s="484">
        <v>0</v>
      </c>
      <c r="S349" s="484">
        <v>0</v>
      </c>
      <c r="T349" s="488"/>
      <c r="U349" s="488"/>
      <c r="V349" s="233"/>
      <c r="W349" s="234"/>
      <c r="X349" s="235"/>
      <c r="Y349" s="489"/>
      <c r="Z349" s="487">
        <v>0</v>
      </c>
      <c r="AA349" s="484">
        <v>0</v>
      </c>
      <c r="AB349" s="484">
        <v>0</v>
      </c>
      <c r="AC349" s="484">
        <v>0</v>
      </c>
      <c r="AD349" s="488"/>
      <c r="AE349" s="488"/>
      <c r="AF349" s="146"/>
      <c r="AG349" s="146"/>
      <c r="AH349" s="146"/>
      <c r="AI349" s="489"/>
      <c r="AJ349" s="487">
        <v>0</v>
      </c>
      <c r="AK349" s="484">
        <v>0</v>
      </c>
      <c r="AL349" s="484">
        <v>0</v>
      </c>
      <c r="AM349" s="484">
        <v>0</v>
      </c>
      <c r="AN349" s="484">
        <v>0</v>
      </c>
      <c r="AO349" s="484">
        <v>0</v>
      </c>
      <c r="AP349" s="146">
        <v>0</v>
      </c>
      <c r="AQ349" s="146">
        <v>0</v>
      </c>
      <c r="AR349" s="146">
        <v>0</v>
      </c>
      <c r="AS349" s="489"/>
      <c r="AT349" s="487">
        <v>0</v>
      </c>
      <c r="AU349" s="484">
        <v>0</v>
      </c>
      <c r="AV349" s="484">
        <v>0</v>
      </c>
      <c r="AW349" s="484">
        <v>0</v>
      </c>
      <c r="AX349" s="127"/>
      <c r="AY349" s="488"/>
      <c r="AZ349" s="146"/>
      <c r="BA349" s="146"/>
      <c r="BB349" s="146"/>
      <c r="BC349" s="489"/>
      <c r="BD349" s="487">
        <v>0</v>
      </c>
      <c r="BE349" s="484">
        <v>0</v>
      </c>
      <c r="BF349" s="484">
        <v>0</v>
      </c>
      <c r="BG349" s="484">
        <v>0</v>
      </c>
      <c r="BH349" s="484">
        <v>0</v>
      </c>
      <c r="BI349" s="484">
        <v>0</v>
      </c>
      <c r="BJ349" s="146">
        <v>0</v>
      </c>
      <c r="BK349" s="146">
        <v>0</v>
      </c>
      <c r="BL349" s="146">
        <v>0</v>
      </c>
      <c r="BM349" s="489"/>
      <c r="BN349" s="487">
        <v>0</v>
      </c>
      <c r="BO349" s="484">
        <v>0</v>
      </c>
      <c r="BP349" s="484">
        <v>0</v>
      </c>
      <c r="BQ349" s="484">
        <v>0</v>
      </c>
      <c r="BR349" s="146"/>
      <c r="BS349" s="146"/>
      <c r="BT349" s="146">
        <v>0</v>
      </c>
      <c r="BU349" s="146"/>
      <c r="BV349" s="146"/>
      <c r="BW349" s="490"/>
      <c r="BX349" s="487">
        <v>0</v>
      </c>
      <c r="BY349" s="484">
        <v>0</v>
      </c>
      <c r="BZ349" s="484">
        <v>0</v>
      </c>
      <c r="CA349" s="484">
        <v>0</v>
      </c>
      <c r="CB349" s="484">
        <v>0</v>
      </c>
      <c r="CC349" s="484">
        <v>0</v>
      </c>
      <c r="CD349" s="146">
        <v>0</v>
      </c>
      <c r="CE349" s="146">
        <v>0</v>
      </c>
      <c r="CF349" s="146">
        <v>0</v>
      </c>
      <c r="CG349" s="491"/>
      <c r="CH349" s="492">
        <f t="shared" si="276"/>
        <v>15</v>
      </c>
      <c r="CI349" s="493">
        <f t="shared" si="277"/>
        <v>15</v>
      </c>
      <c r="CJ349" s="493">
        <f t="shared" si="278"/>
        <v>0</v>
      </c>
      <c r="CK349" s="493">
        <f t="shared" si="279"/>
        <v>45</v>
      </c>
      <c r="CL349" s="493">
        <f t="shared" si="280"/>
        <v>45</v>
      </c>
      <c r="CM349" s="493">
        <f t="shared" si="281"/>
        <v>0</v>
      </c>
      <c r="CN349" s="493">
        <f t="shared" si="282"/>
        <v>45</v>
      </c>
      <c r="CO349" s="493">
        <f t="shared" si="283"/>
        <v>45</v>
      </c>
      <c r="CP349" s="493">
        <f t="shared" si="284"/>
        <v>45</v>
      </c>
      <c r="CQ349"/>
      <c r="CR349" s="255">
        <f t="shared" si="285"/>
        <v>0</v>
      </c>
      <c r="CS349" s="256">
        <f t="shared" si="286"/>
        <v>30</v>
      </c>
    </row>
    <row r="350" spans="1:97" ht="15" customHeight="1" x14ac:dyDescent="0.25">
      <c r="A350" s="9"/>
      <c r="B350" s="480">
        <v>72</v>
      </c>
      <c r="C350" s="481" t="s">
        <v>609</v>
      </c>
      <c r="D350" s="481" t="s">
        <v>307</v>
      </c>
      <c r="E350" s="482" t="s">
        <v>720</v>
      </c>
      <c r="F350" s="483">
        <v>0</v>
      </c>
      <c r="G350" s="484">
        <v>0</v>
      </c>
      <c r="H350" s="484">
        <v>0</v>
      </c>
      <c r="I350" s="484">
        <v>28</v>
      </c>
      <c r="J350" s="484">
        <v>30</v>
      </c>
      <c r="K350" s="484">
        <v>0</v>
      </c>
      <c r="L350" s="485">
        <v>30</v>
      </c>
      <c r="M350" s="485">
        <v>30</v>
      </c>
      <c r="N350" s="485">
        <v>30</v>
      </c>
      <c r="O350" s="486"/>
      <c r="P350" s="487">
        <v>0</v>
      </c>
      <c r="Q350" s="484">
        <v>0</v>
      </c>
      <c r="R350" s="484">
        <v>0</v>
      </c>
      <c r="S350" s="484">
        <v>0</v>
      </c>
      <c r="T350" s="488"/>
      <c r="U350" s="488"/>
      <c r="V350" s="233"/>
      <c r="W350" s="234"/>
      <c r="X350" s="235"/>
      <c r="Y350" s="489"/>
      <c r="Z350" s="487">
        <v>0</v>
      </c>
      <c r="AA350" s="484">
        <v>0</v>
      </c>
      <c r="AB350" s="484">
        <v>0</v>
      </c>
      <c r="AC350" s="484">
        <v>0</v>
      </c>
      <c r="AD350" s="488"/>
      <c r="AE350" s="488"/>
      <c r="AF350" s="146"/>
      <c r="AG350" s="146"/>
      <c r="AH350" s="146"/>
      <c r="AI350" s="489"/>
      <c r="AJ350" s="487">
        <v>0</v>
      </c>
      <c r="AK350" s="484">
        <v>0</v>
      </c>
      <c r="AL350" s="484">
        <v>0</v>
      </c>
      <c r="AM350" s="484">
        <v>0</v>
      </c>
      <c r="AN350" s="484">
        <v>0</v>
      </c>
      <c r="AO350" s="484">
        <v>0</v>
      </c>
      <c r="AP350" s="146">
        <v>0</v>
      </c>
      <c r="AQ350" s="146">
        <v>0</v>
      </c>
      <c r="AR350" s="146">
        <v>0</v>
      </c>
      <c r="AS350" s="489"/>
      <c r="AT350" s="487">
        <v>0</v>
      </c>
      <c r="AU350" s="484">
        <v>0</v>
      </c>
      <c r="AV350" s="484">
        <v>0</v>
      </c>
      <c r="AW350" s="484">
        <v>0</v>
      </c>
      <c r="AX350" s="127"/>
      <c r="AY350" s="488"/>
      <c r="AZ350" s="146"/>
      <c r="BA350" s="146"/>
      <c r="BB350" s="146"/>
      <c r="BC350" s="489"/>
      <c r="BD350" s="487">
        <v>0</v>
      </c>
      <c r="BE350" s="484">
        <v>0</v>
      </c>
      <c r="BF350" s="484">
        <v>0</v>
      </c>
      <c r="BG350" s="484">
        <v>0</v>
      </c>
      <c r="BH350" s="484">
        <v>0</v>
      </c>
      <c r="BI350" s="484">
        <v>0</v>
      </c>
      <c r="BJ350" s="146">
        <v>0</v>
      </c>
      <c r="BK350" s="146">
        <v>0</v>
      </c>
      <c r="BL350" s="146">
        <v>0</v>
      </c>
      <c r="BM350" s="489"/>
      <c r="BN350" s="487">
        <v>0</v>
      </c>
      <c r="BO350" s="484">
        <v>0</v>
      </c>
      <c r="BP350" s="484">
        <v>0</v>
      </c>
      <c r="BQ350" s="484">
        <v>0</v>
      </c>
      <c r="BR350" s="146">
        <v>0</v>
      </c>
      <c r="BS350" s="146">
        <v>0</v>
      </c>
      <c r="BT350" s="146">
        <v>0</v>
      </c>
      <c r="BU350" s="146">
        <v>0</v>
      </c>
      <c r="BV350" s="146">
        <v>0</v>
      </c>
      <c r="BW350" s="490"/>
      <c r="BX350" s="487">
        <v>0</v>
      </c>
      <c r="BY350" s="484">
        <v>0</v>
      </c>
      <c r="BZ350" s="484">
        <v>0</v>
      </c>
      <c r="CA350" s="484">
        <v>0</v>
      </c>
      <c r="CB350" s="484">
        <v>0</v>
      </c>
      <c r="CC350" s="484">
        <v>0</v>
      </c>
      <c r="CD350" s="146">
        <v>0</v>
      </c>
      <c r="CE350" s="146">
        <v>0</v>
      </c>
      <c r="CF350" s="146">
        <v>0</v>
      </c>
      <c r="CG350" s="491"/>
      <c r="CH350" s="492">
        <f t="shared" si="276"/>
        <v>0</v>
      </c>
      <c r="CI350" s="493">
        <f t="shared" si="277"/>
        <v>0</v>
      </c>
      <c r="CJ350" s="493">
        <f t="shared" si="278"/>
        <v>0</v>
      </c>
      <c r="CK350" s="493">
        <f t="shared" si="279"/>
        <v>28</v>
      </c>
      <c r="CL350" s="493">
        <f t="shared" si="280"/>
        <v>30</v>
      </c>
      <c r="CM350" s="493">
        <f t="shared" si="281"/>
        <v>0</v>
      </c>
      <c r="CN350" s="493">
        <f t="shared" si="282"/>
        <v>30</v>
      </c>
      <c r="CO350" s="493">
        <f t="shared" si="283"/>
        <v>30</v>
      </c>
      <c r="CP350" s="493">
        <f t="shared" si="284"/>
        <v>30</v>
      </c>
      <c r="CQ350"/>
      <c r="CR350" s="255">
        <f t="shared" si="285"/>
        <v>2</v>
      </c>
      <c r="CS350" s="256">
        <f t="shared" si="286"/>
        <v>30</v>
      </c>
    </row>
    <row r="351" spans="1:97" ht="15" customHeight="1" x14ac:dyDescent="0.25">
      <c r="A351" s="9"/>
      <c r="B351" s="480">
        <v>72</v>
      </c>
      <c r="C351" s="481" t="s">
        <v>609</v>
      </c>
      <c r="D351" s="481" t="s">
        <v>308</v>
      </c>
      <c r="E351" s="482" t="s">
        <v>721</v>
      </c>
      <c r="F351" s="483">
        <v>20</v>
      </c>
      <c r="G351" s="484">
        <v>20</v>
      </c>
      <c r="H351" s="484">
        <v>0</v>
      </c>
      <c r="I351" s="484">
        <v>10</v>
      </c>
      <c r="J351" s="484">
        <v>15</v>
      </c>
      <c r="K351" s="484">
        <v>0</v>
      </c>
      <c r="L351" s="485">
        <v>10</v>
      </c>
      <c r="M351" s="485">
        <v>10</v>
      </c>
      <c r="N351" s="485">
        <v>10</v>
      </c>
      <c r="O351" s="486"/>
      <c r="P351" s="487">
        <v>25</v>
      </c>
      <c r="Q351" s="484">
        <v>25</v>
      </c>
      <c r="R351" s="484">
        <v>0</v>
      </c>
      <c r="S351" s="484">
        <v>25</v>
      </c>
      <c r="T351" s="484">
        <v>65</v>
      </c>
      <c r="U351" s="484">
        <v>0</v>
      </c>
      <c r="V351" s="233">
        <v>38</v>
      </c>
      <c r="W351" s="234">
        <v>31</v>
      </c>
      <c r="X351" s="235">
        <v>31</v>
      </c>
      <c r="Y351" s="489"/>
      <c r="Z351" s="487">
        <v>0</v>
      </c>
      <c r="AA351" s="484">
        <v>0</v>
      </c>
      <c r="AB351" s="484">
        <v>0</v>
      </c>
      <c r="AC351" s="484">
        <v>0</v>
      </c>
      <c r="AD351" s="488"/>
      <c r="AE351" s="488"/>
      <c r="AF351" s="146"/>
      <c r="AG351" s="146"/>
      <c r="AH351" s="146"/>
      <c r="AI351" s="489"/>
      <c r="AJ351" s="487">
        <v>15</v>
      </c>
      <c r="AK351" s="484">
        <v>15</v>
      </c>
      <c r="AL351" s="484">
        <v>0</v>
      </c>
      <c r="AM351" s="484">
        <v>15</v>
      </c>
      <c r="AN351" s="484">
        <v>30</v>
      </c>
      <c r="AO351" s="484">
        <v>0</v>
      </c>
      <c r="AP351" s="146">
        <v>19</v>
      </c>
      <c r="AQ351" s="146">
        <v>19</v>
      </c>
      <c r="AR351" s="146">
        <v>19</v>
      </c>
      <c r="AS351" s="489"/>
      <c r="AT351" s="487">
        <v>20</v>
      </c>
      <c r="AU351" s="484">
        <v>20</v>
      </c>
      <c r="AV351" s="484">
        <v>0</v>
      </c>
      <c r="AW351" s="484">
        <v>36</v>
      </c>
      <c r="AX351" s="127">
        <v>39</v>
      </c>
      <c r="AY351" s="484">
        <v>0</v>
      </c>
      <c r="AZ351" s="146">
        <v>41</v>
      </c>
      <c r="BA351" s="146">
        <v>41</v>
      </c>
      <c r="BB351" s="146">
        <v>41</v>
      </c>
      <c r="BC351" s="489"/>
      <c r="BD351" s="487">
        <v>0</v>
      </c>
      <c r="BE351" s="484">
        <v>0</v>
      </c>
      <c r="BF351" s="484">
        <v>0</v>
      </c>
      <c r="BG351" s="484">
        <v>0</v>
      </c>
      <c r="BH351" s="484">
        <v>0</v>
      </c>
      <c r="BI351" s="484">
        <v>0</v>
      </c>
      <c r="BJ351" s="146">
        <v>0</v>
      </c>
      <c r="BK351" s="146">
        <v>0</v>
      </c>
      <c r="BL351" s="146">
        <v>0</v>
      </c>
      <c r="BM351" s="489"/>
      <c r="BN351" s="487">
        <v>0</v>
      </c>
      <c r="BO351" s="484">
        <v>0</v>
      </c>
      <c r="BP351" s="484">
        <v>0</v>
      </c>
      <c r="BQ351" s="484">
        <v>0</v>
      </c>
      <c r="BR351" s="146"/>
      <c r="BS351" s="146"/>
      <c r="BT351" s="146"/>
      <c r="BU351" s="146"/>
      <c r="BV351" s="146"/>
      <c r="BW351" s="490"/>
      <c r="BX351" s="487">
        <v>0</v>
      </c>
      <c r="BY351" s="484">
        <v>0</v>
      </c>
      <c r="BZ351" s="484">
        <v>0</v>
      </c>
      <c r="CA351" s="484">
        <v>0</v>
      </c>
      <c r="CB351" s="484">
        <v>27</v>
      </c>
      <c r="CC351" s="484">
        <v>0</v>
      </c>
      <c r="CD351" s="177">
        <v>22</v>
      </c>
      <c r="CE351" s="177">
        <v>22</v>
      </c>
      <c r="CF351" s="177">
        <v>22</v>
      </c>
      <c r="CG351" s="491"/>
      <c r="CH351" s="492">
        <f t="shared" si="276"/>
        <v>80</v>
      </c>
      <c r="CI351" s="493">
        <f t="shared" si="277"/>
        <v>80</v>
      </c>
      <c r="CJ351" s="493">
        <f t="shared" si="278"/>
        <v>0</v>
      </c>
      <c r="CK351" s="493">
        <f t="shared" si="279"/>
        <v>86</v>
      </c>
      <c r="CL351" s="493">
        <f t="shared" si="280"/>
        <v>176</v>
      </c>
      <c r="CM351" s="493">
        <f t="shared" si="281"/>
        <v>0</v>
      </c>
      <c r="CN351" s="493">
        <f t="shared" si="282"/>
        <v>130</v>
      </c>
      <c r="CO351" s="493">
        <f t="shared" si="283"/>
        <v>123</v>
      </c>
      <c r="CP351" s="493">
        <f t="shared" si="284"/>
        <v>123</v>
      </c>
      <c r="CQ351"/>
      <c r="CR351" s="255">
        <f t="shared" si="285"/>
        <v>37</v>
      </c>
      <c r="CS351" s="256">
        <f t="shared" si="286"/>
        <v>43</v>
      </c>
    </row>
    <row r="352" spans="1:97" ht="15" customHeight="1" x14ac:dyDescent="0.25">
      <c r="B352" s="474">
        <v>74</v>
      </c>
      <c r="C352" s="475" t="s">
        <v>722</v>
      </c>
      <c r="D352" s="475" t="s">
        <v>609</v>
      </c>
      <c r="E352" s="476" t="s">
        <v>609</v>
      </c>
      <c r="F352" s="467">
        <f t="shared" ref="F352:K352" si="300">SUM(F353:F356)</f>
        <v>0</v>
      </c>
      <c r="G352" s="468">
        <f t="shared" si="300"/>
        <v>0</v>
      </c>
      <c r="H352" s="468">
        <f t="shared" si="300"/>
        <v>0</v>
      </c>
      <c r="I352" s="468">
        <f t="shared" si="300"/>
        <v>142</v>
      </c>
      <c r="J352" s="468">
        <f t="shared" si="300"/>
        <v>200</v>
      </c>
      <c r="K352" s="468">
        <f t="shared" si="300"/>
        <v>0</v>
      </c>
      <c r="L352" s="465">
        <v>144</v>
      </c>
      <c r="M352" s="465">
        <v>148</v>
      </c>
      <c r="N352" s="465">
        <v>148</v>
      </c>
      <c r="O352" s="477"/>
      <c r="P352" s="467">
        <f t="shared" ref="P352:U352" si="301">SUM(P353:P356)</f>
        <v>0</v>
      </c>
      <c r="Q352" s="468">
        <f t="shared" si="301"/>
        <v>0</v>
      </c>
      <c r="R352" s="468">
        <f t="shared" si="301"/>
        <v>0</v>
      </c>
      <c r="S352" s="468">
        <f t="shared" si="301"/>
        <v>84</v>
      </c>
      <c r="T352" s="468">
        <f t="shared" si="301"/>
        <v>90</v>
      </c>
      <c r="U352" s="468">
        <f t="shared" si="301"/>
        <v>0</v>
      </c>
      <c r="V352" s="174">
        <v>90</v>
      </c>
      <c r="W352" s="221">
        <v>90</v>
      </c>
      <c r="X352" s="222">
        <v>90</v>
      </c>
      <c r="Y352" s="469"/>
      <c r="Z352" s="467">
        <f t="shared" ref="Z352:AE352" si="302">SUM(Z353:Z356)</f>
        <v>0</v>
      </c>
      <c r="AA352" s="468">
        <f t="shared" si="302"/>
        <v>0</v>
      </c>
      <c r="AB352" s="468">
        <f t="shared" si="302"/>
        <v>0</v>
      </c>
      <c r="AC352" s="468">
        <f t="shared" si="302"/>
        <v>92</v>
      </c>
      <c r="AD352" s="468">
        <f t="shared" si="302"/>
        <v>131</v>
      </c>
      <c r="AE352" s="468">
        <f t="shared" si="302"/>
        <v>0</v>
      </c>
      <c r="AF352" s="147">
        <v>90</v>
      </c>
      <c r="AG352" s="147">
        <v>90</v>
      </c>
      <c r="AH352" s="147">
        <v>90</v>
      </c>
      <c r="AI352" s="469"/>
      <c r="AJ352" s="467">
        <f t="shared" ref="AJ352:AO352" si="303">SUM(AJ353:AJ356)</f>
        <v>0</v>
      </c>
      <c r="AK352" s="468">
        <f t="shared" si="303"/>
        <v>0</v>
      </c>
      <c r="AL352" s="468">
        <f t="shared" si="303"/>
        <v>0</v>
      </c>
      <c r="AM352" s="468">
        <f t="shared" si="303"/>
        <v>98</v>
      </c>
      <c r="AN352" s="468">
        <f t="shared" si="303"/>
        <v>110</v>
      </c>
      <c r="AO352" s="468">
        <f t="shared" si="303"/>
        <v>0</v>
      </c>
      <c r="AP352" s="147">
        <v>96</v>
      </c>
      <c r="AQ352" s="147">
        <v>96</v>
      </c>
      <c r="AR352" s="147">
        <v>96</v>
      </c>
      <c r="AS352" s="469"/>
      <c r="AT352" s="467">
        <f t="shared" ref="AT352:AY352" si="304">SUM(AT353:AT356)</f>
        <v>0</v>
      </c>
      <c r="AU352" s="468">
        <f t="shared" si="304"/>
        <v>0</v>
      </c>
      <c r="AV352" s="468">
        <f t="shared" si="304"/>
        <v>0</v>
      </c>
      <c r="AW352" s="468">
        <f t="shared" si="304"/>
        <v>80</v>
      </c>
      <c r="AX352" s="128">
        <v>96</v>
      </c>
      <c r="AY352" s="468">
        <f t="shared" si="304"/>
        <v>0</v>
      </c>
      <c r="AZ352" s="147">
        <v>76</v>
      </c>
      <c r="BA352" s="147">
        <v>76</v>
      </c>
      <c r="BB352" s="147">
        <v>76</v>
      </c>
      <c r="BC352" s="469"/>
      <c r="BD352" s="467">
        <f t="shared" ref="BD352:BI352" si="305">SUM(BD353:BD356)</f>
        <v>0</v>
      </c>
      <c r="BE352" s="468">
        <f t="shared" si="305"/>
        <v>0</v>
      </c>
      <c r="BF352" s="468">
        <f t="shared" si="305"/>
        <v>0</v>
      </c>
      <c r="BG352" s="468">
        <f t="shared" si="305"/>
        <v>0</v>
      </c>
      <c r="BH352" s="468">
        <f t="shared" si="305"/>
        <v>132</v>
      </c>
      <c r="BI352" s="468">
        <f t="shared" si="305"/>
        <v>0</v>
      </c>
      <c r="BJ352" s="147">
        <v>80</v>
      </c>
      <c r="BK352" s="147">
        <v>80</v>
      </c>
      <c r="BL352" s="147">
        <v>80</v>
      </c>
      <c r="BM352" s="469"/>
      <c r="BN352" s="467">
        <f t="shared" ref="BN352:BQ352" si="306">SUM(BN353:BN356)</f>
        <v>0</v>
      </c>
      <c r="BO352" s="468">
        <f t="shared" si="306"/>
        <v>0</v>
      </c>
      <c r="BP352" s="468">
        <f t="shared" si="306"/>
        <v>0</v>
      </c>
      <c r="BQ352" s="468">
        <f t="shared" si="306"/>
        <v>80</v>
      </c>
      <c r="BR352" s="147">
        <v>84</v>
      </c>
      <c r="BS352" s="147">
        <v>0</v>
      </c>
      <c r="BT352" s="147">
        <v>80</v>
      </c>
      <c r="BU352" s="147">
        <v>80</v>
      </c>
      <c r="BV352" s="147">
        <v>80</v>
      </c>
      <c r="BW352" s="470"/>
      <c r="BX352" s="467">
        <f t="shared" ref="BX352:CC352" si="307">SUM(BX353:BX356)</f>
        <v>0</v>
      </c>
      <c r="BY352" s="468">
        <f t="shared" si="307"/>
        <v>0</v>
      </c>
      <c r="BZ352" s="468">
        <f t="shared" si="307"/>
        <v>0</v>
      </c>
      <c r="CA352" s="468">
        <f t="shared" si="307"/>
        <v>87</v>
      </c>
      <c r="CB352" s="468">
        <f t="shared" si="307"/>
        <v>178</v>
      </c>
      <c r="CC352" s="468">
        <f t="shared" si="307"/>
        <v>0</v>
      </c>
      <c r="CD352" s="147">
        <v>101</v>
      </c>
      <c r="CE352" s="147">
        <v>101</v>
      </c>
      <c r="CF352" s="147">
        <v>101</v>
      </c>
      <c r="CG352" s="471"/>
      <c r="CH352" s="478">
        <f t="shared" si="276"/>
        <v>0</v>
      </c>
      <c r="CI352" s="479">
        <f t="shared" si="277"/>
        <v>0</v>
      </c>
      <c r="CJ352" s="479">
        <f t="shared" si="278"/>
        <v>0</v>
      </c>
      <c r="CK352" s="479">
        <f t="shared" si="279"/>
        <v>663</v>
      </c>
      <c r="CL352" s="479">
        <f t="shared" si="280"/>
        <v>1021</v>
      </c>
      <c r="CM352" s="479">
        <f t="shared" si="281"/>
        <v>0</v>
      </c>
      <c r="CN352" s="479">
        <f t="shared" si="282"/>
        <v>757</v>
      </c>
      <c r="CO352" s="479">
        <f t="shared" si="283"/>
        <v>761</v>
      </c>
      <c r="CP352" s="479">
        <f t="shared" si="284"/>
        <v>761</v>
      </c>
      <c r="CR352" s="253">
        <f t="shared" si="285"/>
        <v>98</v>
      </c>
      <c r="CS352" s="254">
        <f t="shared" si="286"/>
        <v>761</v>
      </c>
    </row>
    <row r="353" spans="1:97" ht="15" customHeight="1" x14ac:dyDescent="0.25">
      <c r="A353" s="9"/>
      <c r="B353" s="480">
        <v>74</v>
      </c>
      <c r="C353" s="481" t="s">
        <v>609</v>
      </c>
      <c r="D353" s="481" t="s">
        <v>309</v>
      </c>
      <c r="E353" s="482" t="s">
        <v>723</v>
      </c>
      <c r="F353" s="483"/>
      <c r="G353" s="484">
        <v>0</v>
      </c>
      <c r="H353" s="484">
        <v>0</v>
      </c>
      <c r="I353" s="484">
        <v>60</v>
      </c>
      <c r="J353" s="484">
        <v>69</v>
      </c>
      <c r="K353" s="484">
        <v>0</v>
      </c>
      <c r="L353" s="485">
        <v>64</v>
      </c>
      <c r="M353" s="485">
        <v>65</v>
      </c>
      <c r="N353" s="485">
        <v>65</v>
      </c>
      <c r="O353" s="486"/>
      <c r="P353" s="487">
        <v>0</v>
      </c>
      <c r="Q353" s="484">
        <v>0</v>
      </c>
      <c r="R353" s="484">
        <v>0</v>
      </c>
      <c r="S353" s="484">
        <v>67</v>
      </c>
      <c r="T353" s="484">
        <v>50</v>
      </c>
      <c r="U353" s="484">
        <v>0</v>
      </c>
      <c r="V353" s="233">
        <v>50</v>
      </c>
      <c r="W353" s="234">
        <v>50</v>
      </c>
      <c r="X353" s="235">
        <v>50</v>
      </c>
      <c r="Y353" s="489"/>
      <c r="Z353" s="487">
        <v>0</v>
      </c>
      <c r="AA353" s="484">
        <v>0</v>
      </c>
      <c r="AB353" s="484">
        <v>0</v>
      </c>
      <c r="AC353" s="484">
        <v>34</v>
      </c>
      <c r="AD353" s="484">
        <v>53</v>
      </c>
      <c r="AE353" s="484">
        <v>0</v>
      </c>
      <c r="AF353" s="146">
        <v>33</v>
      </c>
      <c r="AG353" s="146">
        <v>33</v>
      </c>
      <c r="AH353" s="146">
        <v>33</v>
      </c>
      <c r="AI353" s="489"/>
      <c r="AJ353" s="487">
        <v>0</v>
      </c>
      <c r="AK353" s="484">
        <v>0</v>
      </c>
      <c r="AL353" s="484">
        <v>0</v>
      </c>
      <c r="AM353" s="484">
        <v>50</v>
      </c>
      <c r="AN353" s="484">
        <v>52</v>
      </c>
      <c r="AO353" s="484">
        <v>0</v>
      </c>
      <c r="AP353" s="146">
        <v>44</v>
      </c>
      <c r="AQ353" s="146">
        <v>44</v>
      </c>
      <c r="AR353" s="146">
        <v>44</v>
      </c>
      <c r="AS353" s="489"/>
      <c r="AT353" s="487">
        <v>0</v>
      </c>
      <c r="AU353" s="484">
        <v>0</v>
      </c>
      <c r="AV353" s="484">
        <v>0</v>
      </c>
      <c r="AW353" s="484">
        <v>50</v>
      </c>
      <c r="AX353" s="127">
        <v>48</v>
      </c>
      <c r="AY353" s="484">
        <v>0</v>
      </c>
      <c r="AZ353" s="146">
        <v>36</v>
      </c>
      <c r="BA353" s="146">
        <v>36</v>
      </c>
      <c r="BB353" s="146">
        <v>36</v>
      </c>
      <c r="BC353" s="489"/>
      <c r="BD353" s="487">
        <v>0</v>
      </c>
      <c r="BE353" s="484">
        <v>0</v>
      </c>
      <c r="BF353" s="484">
        <v>0</v>
      </c>
      <c r="BG353" s="484">
        <v>0</v>
      </c>
      <c r="BH353" s="484">
        <v>56</v>
      </c>
      <c r="BI353" s="484">
        <v>0</v>
      </c>
      <c r="BJ353" s="146">
        <v>50</v>
      </c>
      <c r="BK353" s="146">
        <v>50</v>
      </c>
      <c r="BL353" s="146">
        <v>50</v>
      </c>
      <c r="BM353" s="489"/>
      <c r="BN353" s="487">
        <v>0</v>
      </c>
      <c r="BO353" s="484">
        <v>0</v>
      </c>
      <c r="BP353" s="484">
        <v>0</v>
      </c>
      <c r="BQ353" s="484">
        <v>56</v>
      </c>
      <c r="BR353" s="146">
        <v>56</v>
      </c>
      <c r="BS353" s="146">
        <v>0</v>
      </c>
      <c r="BT353" s="146">
        <v>56</v>
      </c>
      <c r="BU353" s="146">
        <v>56</v>
      </c>
      <c r="BV353" s="146">
        <v>56</v>
      </c>
      <c r="BW353" s="490"/>
      <c r="BX353" s="487">
        <v>0</v>
      </c>
      <c r="BY353" s="484">
        <v>0</v>
      </c>
      <c r="BZ353" s="484">
        <v>0</v>
      </c>
      <c r="CA353" s="484">
        <v>34</v>
      </c>
      <c r="CB353" s="484">
        <v>68</v>
      </c>
      <c r="CC353" s="484">
        <v>0</v>
      </c>
      <c r="CD353" s="146">
        <v>47</v>
      </c>
      <c r="CE353" s="146">
        <v>47</v>
      </c>
      <c r="CF353" s="146">
        <v>47</v>
      </c>
      <c r="CG353" s="491"/>
      <c r="CH353" s="492">
        <f t="shared" si="276"/>
        <v>0</v>
      </c>
      <c r="CI353" s="493">
        <f t="shared" si="277"/>
        <v>0</v>
      </c>
      <c r="CJ353" s="493">
        <f t="shared" si="278"/>
        <v>0</v>
      </c>
      <c r="CK353" s="493">
        <f t="shared" si="279"/>
        <v>351</v>
      </c>
      <c r="CL353" s="493">
        <f t="shared" si="280"/>
        <v>452</v>
      </c>
      <c r="CM353" s="493">
        <f t="shared" si="281"/>
        <v>0</v>
      </c>
      <c r="CN353" s="493">
        <f t="shared" si="282"/>
        <v>380</v>
      </c>
      <c r="CO353" s="493">
        <f t="shared" si="283"/>
        <v>381</v>
      </c>
      <c r="CP353" s="493">
        <f t="shared" si="284"/>
        <v>381</v>
      </c>
      <c r="CQ353"/>
      <c r="CR353" s="255">
        <f t="shared" si="285"/>
        <v>30</v>
      </c>
      <c r="CS353" s="256">
        <f t="shared" si="286"/>
        <v>381</v>
      </c>
    </row>
    <row r="354" spans="1:97" ht="15" customHeight="1" x14ac:dyDescent="0.25">
      <c r="A354" s="9"/>
      <c r="B354" s="480">
        <v>74</v>
      </c>
      <c r="C354" s="481" t="s">
        <v>609</v>
      </c>
      <c r="D354" s="481" t="s">
        <v>310</v>
      </c>
      <c r="E354" s="482" t="s">
        <v>724</v>
      </c>
      <c r="F354" s="520"/>
      <c r="G354" s="484">
        <v>0</v>
      </c>
      <c r="H354" s="484">
        <v>0</v>
      </c>
      <c r="I354" s="484">
        <v>65</v>
      </c>
      <c r="J354" s="484">
        <v>101</v>
      </c>
      <c r="K354" s="484">
        <v>0</v>
      </c>
      <c r="L354" s="485">
        <v>63</v>
      </c>
      <c r="M354" s="485">
        <v>69</v>
      </c>
      <c r="N354" s="485">
        <v>69</v>
      </c>
      <c r="O354" s="486"/>
      <c r="P354" s="487">
        <v>0</v>
      </c>
      <c r="Q354" s="484">
        <v>0</v>
      </c>
      <c r="R354" s="484">
        <v>0</v>
      </c>
      <c r="S354" s="484">
        <v>17</v>
      </c>
      <c r="T354" s="484">
        <v>40</v>
      </c>
      <c r="U354" s="484">
        <v>0</v>
      </c>
      <c r="V354" s="233">
        <v>40</v>
      </c>
      <c r="W354" s="234">
        <v>40</v>
      </c>
      <c r="X354" s="235">
        <v>40</v>
      </c>
      <c r="Y354" s="489"/>
      <c r="Z354" s="487">
        <v>0</v>
      </c>
      <c r="AA354" s="484">
        <v>0</v>
      </c>
      <c r="AB354" s="484">
        <v>0</v>
      </c>
      <c r="AC354" s="484">
        <v>34</v>
      </c>
      <c r="AD354" s="484">
        <v>63</v>
      </c>
      <c r="AE354" s="484">
        <v>0</v>
      </c>
      <c r="AF354" s="146">
        <v>47</v>
      </c>
      <c r="AG354" s="146">
        <v>47</v>
      </c>
      <c r="AH354" s="146">
        <v>47</v>
      </c>
      <c r="AI354" s="489"/>
      <c r="AJ354" s="487">
        <v>0</v>
      </c>
      <c r="AK354" s="484">
        <v>0</v>
      </c>
      <c r="AL354" s="484">
        <v>0</v>
      </c>
      <c r="AM354" s="484">
        <v>24</v>
      </c>
      <c r="AN354" s="484">
        <v>30</v>
      </c>
      <c r="AO354" s="484">
        <v>0</v>
      </c>
      <c r="AP354" s="146">
        <v>30</v>
      </c>
      <c r="AQ354" s="146">
        <v>30</v>
      </c>
      <c r="AR354" s="146">
        <v>30</v>
      </c>
      <c r="AS354" s="489"/>
      <c r="AT354" s="487">
        <v>0</v>
      </c>
      <c r="AU354" s="484">
        <v>0</v>
      </c>
      <c r="AV354" s="484">
        <v>0</v>
      </c>
      <c r="AW354" s="484">
        <v>10</v>
      </c>
      <c r="AX354" s="127">
        <v>24</v>
      </c>
      <c r="AY354" s="484">
        <v>0</v>
      </c>
      <c r="AZ354" s="146">
        <v>20</v>
      </c>
      <c r="BA354" s="146">
        <v>20</v>
      </c>
      <c r="BB354" s="146">
        <v>20</v>
      </c>
      <c r="BC354" s="489"/>
      <c r="BD354" s="487">
        <v>0</v>
      </c>
      <c r="BE354" s="484">
        <v>0</v>
      </c>
      <c r="BF354" s="484">
        <v>0</v>
      </c>
      <c r="BG354" s="484">
        <v>0</v>
      </c>
      <c r="BH354" s="484">
        <v>76</v>
      </c>
      <c r="BI354" s="484">
        <v>0</v>
      </c>
      <c r="BJ354" s="146">
        <v>30</v>
      </c>
      <c r="BK354" s="146">
        <v>30</v>
      </c>
      <c r="BL354" s="146">
        <v>30</v>
      </c>
      <c r="BM354" s="489"/>
      <c r="BN354" s="487">
        <v>0</v>
      </c>
      <c r="BO354" s="484">
        <v>0</v>
      </c>
      <c r="BP354" s="484">
        <v>0</v>
      </c>
      <c r="BQ354" s="484">
        <v>24</v>
      </c>
      <c r="BR354" s="146">
        <v>28</v>
      </c>
      <c r="BS354" s="146">
        <v>0</v>
      </c>
      <c r="BT354" s="146">
        <v>24</v>
      </c>
      <c r="BU354" s="146">
        <v>24</v>
      </c>
      <c r="BV354" s="146">
        <v>24</v>
      </c>
      <c r="BW354" s="490"/>
      <c r="BX354" s="487">
        <v>0</v>
      </c>
      <c r="BY354" s="484">
        <v>0</v>
      </c>
      <c r="BZ354" s="484">
        <v>0</v>
      </c>
      <c r="CA354" s="484">
        <v>17</v>
      </c>
      <c r="CB354" s="484">
        <v>70</v>
      </c>
      <c r="CC354" s="484">
        <v>0</v>
      </c>
      <c r="CD354" s="177">
        <v>18</v>
      </c>
      <c r="CE354" s="177">
        <v>18</v>
      </c>
      <c r="CF354" s="177">
        <v>18</v>
      </c>
      <c r="CG354" s="491"/>
      <c r="CH354" s="492">
        <f t="shared" si="276"/>
        <v>0</v>
      </c>
      <c r="CI354" s="493">
        <f t="shared" si="277"/>
        <v>0</v>
      </c>
      <c r="CJ354" s="493">
        <f t="shared" si="278"/>
        <v>0</v>
      </c>
      <c r="CK354" s="493">
        <f t="shared" si="279"/>
        <v>191</v>
      </c>
      <c r="CL354" s="493">
        <f t="shared" si="280"/>
        <v>432</v>
      </c>
      <c r="CM354" s="493">
        <f t="shared" si="281"/>
        <v>0</v>
      </c>
      <c r="CN354" s="493">
        <f t="shared" si="282"/>
        <v>272</v>
      </c>
      <c r="CO354" s="493">
        <f t="shared" si="283"/>
        <v>278</v>
      </c>
      <c r="CP354" s="493">
        <f t="shared" si="284"/>
        <v>278</v>
      </c>
      <c r="CQ354"/>
      <c r="CR354" s="255">
        <f t="shared" si="285"/>
        <v>87</v>
      </c>
      <c r="CS354" s="256">
        <f t="shared" si="286"/>
        <v>278</v>
      </c>
    </row>
    <row r="355" spans="1:97" ht="15" customHeight="1" x14ac:dyDescent="0.25">
      <c r="A355" s="9"/>
      <c r="B355" s="480">
        <v>74</v>
      </c>
      <c r="C355" s="481" t="s">
        <v>609</v>
      </c>
      <c r="D355" s="481" t="s">
        <v>311</v>
      </c>
      <c r="E355" s="482" t="s">
        <v>725</v>
      </c>
      <c r="F355" s="483"/>
      <c r="G355" s="484">
        <v>0</v>
      </c>
      <c r="H355" s="484">
        <v>0</v>
      </c>
      <c r="I355" s="484">
        <v>8</v>
      </c>
      <c r="J355" s="484">
        <v>30</v>
      </c>
      <c r="K355" s="484">
        <v>0</v>
      </c>
      <c r="L355" s="233">
        <v>17</v>
      </c>
      <c r="M355" s="233">
        <v>14</v>
      </c>
      <c r="N355" s="233">
        <v>14</v>
      </c>
      <c r="O355" s="486"/>
      <c r="P355" s="487">
        <v>0</v>
      </c>
      <c r="Q355" s="484">
        <v>0</v>
      </c>
      <c r="R355" s="484">
        <v>0</v>
      </c>
      <c r="S355" s="484">
        <v>0</v>
      </c>
      <c r="T355" s="488"/>
      <c r="U355" s="488"/>
      <c r="V355" s="233"/>
      <c r="W355" s="234"/>
      <c r="X355" s="235"/>
      <c r="Y355" s="489"/>
      <c r="Z355" s="487">
        <v>0</v>
      </c>
      <c r="AA355" s="484">
        <v>0</v>
      </c>
      <c r="AB355" s="484">
        <v>0</v>
      </c>
      <c r="AC355" s="484">
        <v>12</v>
      </c>
      <c r="AD355" s="488"/>
      <c r="AE355" s="488"/>
      <c r="AF355" s="146"/>
      <c r="AG355" s="146"/>
      <c r="AH355" s="146"/>
      <c r="AI355" s="489"/>
      <c r="AJ355" s="487">
        <v>0</v>
      </c>
      <c r="AK355" s="484">
        <v>0</v>
      </c>
      <c r="AL355" s="484">
        <v>0</v>
      </c>
      <c r="AM355" s="484">
        <v>12</v>
      </c>
      <c r="AN355" s="484">
        <v>28</v>
      </c>
      <c r="AO355" s="484">
        <v>0</v>
      </c>
      <c r="AP355" s="177">
        <v>12</v>
      </c>
      <c r="AQ355" s="177">
        <v>12</v>
      </c>
      <c r="AR355" s="177">
        <v>12</v>
      </c>
      <c r="AS355" s="489"/>
      <c r="AT355" s="487">
        <v>0</v>
      </c>
      <c r="AU355" s="484">
        <v>0</v>
      </c>
      <c r="AV355" s="484">
        <v>0</v>
      </c>
      <c r="AW355" s="484">
        <v>10</v>
      </c>
      <c r="AX355" s="127">
        <v>12</v>
      </c>
      <c r="AY355" s="484">
        <v>0</v>
      </c>
      <c r="AZ355" s="146">
        <v>10</v>
      </c>
      <c r="BA355" s="146">
        <v>10</v>
      </c>
      <c r="BB355" s="146">
        <v>10</v>
      </c>
      <c r="BC355" s="489"/>
      <c r="BD355" s="487">
        <v>0</v>
      </c>
      <c r="BE355" s="484">
        <v>0</v>
      </c>
      <c r="BF355" s="484">
        <v>0</v>
      </c>
      <c r="BG355" s="484">
        <v>0</v>
      </c>
      <c r="BH355" s="484">
        <v>0</v>
      </c>
      <c r="BI355" s="484">
        <v>0</v>
      </c>
      <c r="BJ355" s="146">
        <v>0</v>
      </c>
      <c r="BK355" s="146">
        <v>0</v>
      </c>
      <c r="BL355" s="146">
        <v>0</v>
      </c>
      <c r="BM355" s="489"/>
      <c r="BN355" s="487">
        <v>0</v>
      </c>
      <c r="BO355" s="484">
        <v>0</v>
      </c>
      <c r="BP355" s="484">
        <v>0</v>
      </c>
      <c r="BQ355" s="484">
        <v>0</v>
      </c>
      <c r="BR355" s="146">
        <v>0</v>
      </c>
      <c r="BS355" s="146">
        <v>0</v>
      </c>
      <c r="BT355" s="146">
        <v>0</v>
      </c>
      <c r="BU355" s="146">
        <v>0</v>
      </c>
      <c r="BV355" s="146">
        <v>0</v>
      </c>
      <c r="BW355" s="490"/>
      <c r="BX355" s="487">
        <v>0</v>
      </c>
      <c r="BY355" s="484">
        <v>0</v>
      </c>
      <c r="BZ355" s="484">
        <v>0</v>
      </c>
      <c r="CA355" s="484">
        <v>18</v>
      </c>
      <c r="CB355" s="484">
        <v>20</v>
      </c>
      <c r="CC355" s="484">
        <v>0</v>
      </c>
      <c r="CD355" s="177">
        <v>18</v>
      </c>
      <c r="CE355" s="177">
        <v>18</v>
      </c>
      <c r="CF355" s="177">
        <v>18</v>
      </c>
      <c r="CG355" s="491"/>
      <c r="CH355" s="492">
        <f t="shared" si="276"/>
        <v>0</v>
      </c>
      <c r="CI355" s="493">
        <f t="shared" si="277"/>
        <v>0</v>
      </c>
      <c r="CJ355" s="493">
        <f t="shared" si="278"/>
        <v>0</v>
      </c>
      <c r="CK355" s="493">
        <f t="shared" si="279"/>
        <v>60</v>
      </c>
      <c r="CL355" s="493">
        <f t="shared" si="280"/>
        <v>90</v>
      </c>
      <c r="CM355" s="493">
        <f t="shared" si="281"/>
        <v>0</v>
      </c>
      <c r="CN355" s="493">
        <f t="shared" si="282"/>
        <v>57</v>
      </c>
      <c r="CO355" s="493">
        <f t="shared" si="283"/>
        <v>54</v>
      </c>
      <c r="CP355" s="493">
        <f t="shared" si="284"/>
        <v>54</v>
      </c>
      <c r="CQ355"/>
      <c r="CR355" s="255">
        <f t="shared" si="285"/>
        <v>-6</v>
      </c>
      <c r="CS355" s="256">
        <f t="shared" si="286"/>
        <v>54</v>
      </c>
    </row>
    <row r="356" spans="1:97" ht="15" customHeight="1" x14ac:dyDescent="0.25">
      <c r="A356" s="9"/>
      <c r="B356" s="480">
        <v>74</v>
      </c>
      <c r="C356" s="481" t="s">
        <v>609</v>
      </c>
      <c r="D356" s="481" t="s">
        <v>312</v>
      </c>
      <c r="E356" s="482" t="s">
        <v>726</v>
      </c>
      <c r="F356" s="483"/>
      <c r="G356" s="484">
        <v>0</v>
      </c>
      <c r="H356" s="484">
        <v>0</v>
      </c>
      <c r="I356" s="484">
        <v>9</v>
      </c>
      <c r="J356" s="484">
        <v>0</v>
      </c>
      <c r="K356" s="484">
        <v>0</v>
      </c>
      <c r="L356" s="485" t="s">
        <v>929</v>
      </c>
      <c r="M356" s="485" t="s">
        <v>929</v>
      </c>
      <c r="N356" s="485" t="s">
        <v>929</v>
      </c>
      <c r="O356" s="486"/>
      <c r="P356" s="487">
        <v>0</v>
      </c>
      <c r="Q356" s="484">
        <v>0</v>
      </c>
      <c r="R356" s="484">
        <v>0</v>
      </c>
      <c r="S356" s="484">
        <v>0</v>
      </c>
      <c r="T356" s="488"/>
      <c r="U356" s="488"/>
      <c r="V356" s="239"/>
      <c r="W356" s="243"/>
      <c r="X356" s="244"/>
      <c r="Y356" s="489"/>
      <c r="Z356" s="487">
        <v>0</v>
      </c>
      <c r="AA356" s="484">
        <v>0</v>
      </c>
      <c r="AB356" s="484">
        <v>0</v>
      </c>
      <c r="AC356" s="484">
        <v>12</v>
      </c>
      <c r="AD356" s="484">
        <v>15</v>
      </c>
      <c r="AE356" s="484">
        <v>0</v>
      </c>
      <c r="AF356" s="177">
        <v>10</v>
      </c>
      <c r="AG356" s="177">
        <v>10</v>
      </c>
      <c r="AH356" s="177">
        <v>10</v>
      </c>
      <c r="AI356" s="489"/>
      <c r="AJ356" s="487">
        <v>0</v>
      </c>
      <c r="AK356" s="484">
        <v>0</v>
      </c>
      <c r="AL356" s="484">
        <v>0</v>
      </c>
      <c r="AM356" s="484">
        <v>12</v>
      </c>
      <c r="AN356" s="484">
        <v>0</v>
      </c>
      <c r="AO356" s="484">
        <v>0</v>
      </c>
      <c r="AP356" s="177">
        <v>10</v>
      </c>
      <c r="AQ356" s="177">
        <v>10</v>
      </c>
      <c r="AR356" s="177">
        <v>10</v>
      </c>
      <c r="AS356" s="489"/>
      <c r="AT356" s="487">
        <v>0</v>
      </c>
      <c r="AU356" s="484">
        <v>0</v>
      </c>
      <c r="AV356" s="484">
        <v>0</v>
      </c>
      <c r="AW356" s="484">
        <v>10</v>
      </c>
      <c r="AX356" s="127">
        <v>12</v>
      </c>
      <c r="AY356" s="484">
        <v>0</v>
      </c>
      <c r="AZ356" s="146">
        <v>10</v>
      </c>
      <c r="BA356" s="146">
        <v>10</v>
      </c>
      <c r="BB356" s="146">
        <v>10</v>
      </c>
      <c r="BC356" s="489"/>
      <c r="BD356" s="487">
        <v>0</v>
      </c>
      <c r="BE356" s="484">
        <v>0</v>
      </c>
      <c r="BF356" s="484">
        <v>0</v>
      </c>
      <c r="BG356" s="484">
        <v>0</v>
      </c>
      <c r="BH356" s="484">
        <v>0</v>
      </c>
      <c r="BI356" s="484">
        <v>0</v>
      </c>
      <c r="BJ356" s="146">
        <v>0</v>
      </c>
      <c r="BK356" s="146">
        <v>0</v>
      </c>
      <c r="BL356" s="146">
        <v>0</v>
      </c>
      <c r="BM356" s="489"/>
      <c r="BN356" s="487">
        <v>0</v>
      </c>
      <c r="BO356" s="484">
        <v>0</v>
      </c>
      <c r="BP356" s="484">
        <v>0</v>
      </c>
      <c r="BQ356" s="484">
        <v>0</v>
      </c>
      <c r="BR356" s="146">
        <v>0</v>
      </c>
      <c r="BS356" s="146">
        <v>0</v>
      </c>
      <c r="BT356" s="146">
        <v>0</v>
      </c>
      <c r="BU356" s="146">
        <v>0</v>
      </c>
      <c r="BV356" s="146">
        <v>0</v>
      </c>
      <c r="BW356" s="490"/>
      <c r="BX356" s="487">
        <v>0</v>
      </c>
      <c r="BY356" s="484">
        <v>0</v>
      </c>
      <c r="BZ356" s="484">
        <v>0</v>
      </c>
      <c r="CA356" s="484">
        <v>18</v>
      </c>
      <c r="CB356" s="484">
        <v>20</v>
      </c>
      <c r="CC356" s="484">
        <v>0</v>
      </c>
      <c r="CD356" s="177">
        <v>18</v>
      </c>
      <c r="CE356" s="177">
        <v>18</v>
      </c>
      <c r="CF356" s="177">
        <v>18</v>
      </c>
      <c r="CG356" s="491"/>
      <c r="CH356" s="492">
        <f t="shared" si="276"/>
        <v>0</v>
      </c>
      <c r="CI356" s="493">
        <f t="shared" si="277"/>
        <v>0</v>
      </c>
      <c r="CJ356" s="493">
        <f t="shared" si="278"/>
        <v>0</v>
      </c>
      <c r="CK356" s="493">
        <f t="shared" si="279"/>
        <v>61</v>
      </c>
      <c r="CL356" s="493">
        <f t="shared" si="280"/>
        <v>47</v>
      </c>
      <c r="CM356" s="493">
        <f t="shared" si="281"/>
        <v>0</v>
      </c>
      <c r="CN356" s="493">
        <f t="shared" si="282"/>
        <v>48</v>
      </c>
      <c r="CO356" s="493">
        <f t="shared" si="283"/>
        <v>48</v>
      </c>
      <c r="CP356" s="493">
        <f t="shared" si="284"/>
        <v>48</v>
      </c>
      <c r="CQ356"/>
      <c r="CR356" s="255">
        <f t="shared" si="285"/>
        <v>-13</v>
      </c>
      <c r="CS356" s="256">
        <f t="shared" si="286"/>
        <v>48</v>
      </c>
    </row>
    <row r="357" spans="1:97" ht="15" customHeight="1" x14ac:dyDescent="0.25">
      <c r="B357" s="474">
        <v>75</v>
      </c>
      <c r="C357" s="475" t="s">
        <v>727</v>
      </c>
      <c r="D357" s="475" t="s">
        <v>609</v>
      </c>
      <c r="E357" s="476" t="s">
        <v>609</v>
      </c>
      <c r="F357" s="467">
        <v>0</v>
      </c>
      <c r="G357" s="468">
        <v>0</v>
      </c>
      <c r="H357" s="468">
        <v>0</v>
      </c>
      <c r="I357" s="468">
        <v>0</v>
      </c>
      <c r="J357" s="468">
        <v>0</v>
      </c>
      <c r="K357" s="468">
        <v>0</v>
      </c>
      <c r="L357" s="465">
        <v>0</v>
      </c>
      <c r="M357" s="465">
        <v>0</v>
      </c>
      <c r="N357" s="465">
        <v>0</v>
      </c>
      <c r="O357" s="477"/>
      <c r="P357" s="467">
        <v>0</v>
      </c>
      <c r="Q357" s="468">
        <v>0</v>
      </c>
      <c r="R357" s="468">
        <v>0</v>
      </c>
      <c r="S357" s="468">
        <v>0</v>
      </c>
      <c r="T357" s="468">
        <v>0</v>
      </c>
      <c r="U357" s="468">
        <v>0</v>
      </c>
      <c r="V357" s="174">
        <v>0</v>
      </c>
      <c r="W357" s="221">
        <v>0</v>
      </c>
      <c r="X357" s="222">
        <v>0</v>
      </c>
      <c r="Y357" s="469"/>
      <c r="Z357" s="467">
        <v>0</v>
      </c>
      <c r="AA357" s="468">
        <v>0</v>
      </c>
      <c r="AB357" s="468">
        <v>0</v>
      </c>
      <c r="AC357" s="468">
        <v>0</v>
      </c>
      <c r="AD357" s="468">
        <v>0</v>
      </c>
      <c r="AE357" s="468">
        <v>0</v>
      </c>
      <c r="AF357" s="147">
        <v>0</v>
      </c>
      <c r="AG357" s="147">
        <v>0</v>
      </c>
      <c r="AH357" s="147">
        <v>0</v>
      </c>
      <c r="AI357" s="469"/>
      <c r="AJ357" s="467">
        <v>0</v>
      </c>
      <c r="AK357" s="468">
        <v>0</v>
      </c>
      <c r="AL357" s="468">
        <v>0</v>
      </c>
      <c r="AM357" s="468">
        <v>0</v>
      </c>
      <c r="AN357" s="468">
        <v>0</v>
      </c>
      <c r="AO357" s="468">
        <v>0</v>
      </c>
      <c r="AP357" s="147">
        <v>0</v>
      </c>
      <c r="AQ357" s="147">
        <v>0</v>
      </c>
      <c r="AR357" s="147">
        <v>0</v>
      </c>
      <c r="AS357" s="469"/>
      <c r="AT357" s="467">
        <v>0</v>
      </c>
      <c r="AU357" s="468">
        <v>0</v>
      </c>
      <c r="AV357" s="468">
        <v>0</v>
      </c>
      <c r="AW357" s="468">
        <v>0</v>
      </c>
      <c r="AX357" s="128">
        <v>0</v>
      </c>
      <c r="AY357" s="468">
        <v>0</v>
      </c>
      <c r="AZ357" s="147">
        <v>0</v>
      </c>
      <c r="BA357" s="147">
        <v>0</v>
      </c>
      <c r="BB357" s="147">
        <v>0</v>
      </c>
      <c r="BC357" s="469"/>
      <c r="BD357" s="467">
        <v>0</v>
      </c>
      <c r="BE357" s="468">
        <v>0</v>
      </c>
      <c r="BF357" s="468">
        <v>0</v>
      </c>
      <c r="BG357" s="468">
        <v>0</v>
      </c>
      <c r="BH357" s="468">
        <v>0</v>
      </c>
      <c r="BI357" s="468">
        <v>0</v>
      </c>
      <c r="BJ357" s="147">
        <v>0</v>
      </c>
      <c r="BK357" s="147">
        <v>0</v>
      </c>
      <c r="BL357" s="147">
        <v>0</v>
      </c>
      <c r="BM357" s="469"/>
      <c r="BN357" s="467">
        <v>0</v>
      </c>
      <c r="BO357" s="468">
        <v>0</v>
      </c>
      <c r="BP357" s="468">
        <v>0</v>
      </c>
      <c r="BQ357" s="468">
        <v>0</v>
      </c>
      <c r="BR357" s="147">
        <v>0</v>
      </c>
      <c r="BS357" s="147">
        <v>0</v>
      </c>
      <c r="BT357" s="147">
        <v>0</v>
      </c>
      <c r="BU357" s="147">
        <v>0</v>
      </c>
      <c r="BV357" s="147">
        <v>0</v>
      </c>
      <c r="BW357" s="470"/>
      <c r="BX357" s="467">
        <v>0</v>
      </c>
      <c r="BY357" s="468">
        <v>0</v>
      </c>
      <c r="BZ357" s="468">
        <v>0</v>
      </c>
      <c r="CA357" s="468">
        <v>0</v>
      </c>
      <c r="CB357" s="468">
        <v>0</v>
      </c>
      <c r="CC357" s="468">
        <v>0</v>
      </c>
      <c r="CD357" s="147">
        <v>0</v>
      </c>
      <c r="CE357" s="147">
        <v>0</v>
      </c>
      <c r="CF357" s="147">
        <v>0</v>
      </c>
      <c r="CG357" s="471"/>
      <c r="CH357" s="478">
        <f t="shared" si="276"/>
        <v>0</v>
      </c>
      <c r="CI357" s="479">
        <f t="shared" si="277"/>
        <v>0</v>
      </c>
      <c r="CJ357" s="479">
        <f t="shared" si="278"/>
        <v>0</v>
      </c>
      <c r="CK357" s="479">
        <f t="shared" si="279"/>
        <v>0</v>
      </c>
      <c r="CL357" s="479">
        <f t="shared" si="280"/>
        <v>0</v>
      </c>
      <c r="CM357" s="479">
        <f t="shared" si="281"/>
        <v>0</v>
      </c>
      <c r="CN357" s="479">
        <f t="shared" si="282"/>
        <v>0</v>
      </c>
      <c r="CO357" s="479">
        <f t="shared" si="283"/>
        <v>0</v>
      </c>
      <c r="CP357" s="479">
        <f t="shared" si="284"/>
        <v>0</v>
      </c>
      <c r="CR357" s="253">
        <f t="shared" si="285"/>
        <v>0</v>
      </c>
      <c r="CS357" s="254">
        <f t="shared" si="286"/>
        <v>0</v>
      </c>
    </row>
    <row r="358" spans="1:97" ht="15" customHeight="1" x14ac:dyDescent="0.25">
      <c r="B358" s="474">
        <v>76</v>
      </c>
      <c r="C358" s="475" t="s">
        <v>728</v>
      </c>
      <c r="D358" s="475" t="s">
        <v>609</v>
      </c>
      <c r="E358" s="476" t="s">
        <v>609</v>
      </c>
      <c r="F358" s="467">
        <f t="shared" ref="F358:K358" si="308">SUM(F359:F363)</f>
        <v>194</v>
      </c>
      <c r="G358" s="468">
        <f t="shared" si="308"/>
        <v>194</v>
      </c>
      <c r="H358" s="468">
        <f t="shared" si="308"/>
        <v>0</v>
      </c>
      <c r="I358" s="468">
        <f t="shared" si="308"/>
        <v>178</v>
      </c>
      <c r="J358" s="468">
        <f t="shared" si="308"/>
        <v>214</v>
      </c>
      <c r="K358" s="468">
        <f t="shared" si="308"/>
        <v>0</v>
      </c>
      <c r="L358" s="465">
        <v>210</v>
      </c>
      <c r="M358" s="465">
        <v>210</v>
      </c>
      <c r="N358" s="465">
        <v>210</v>
      </c>
      <c r="O358" s="477"/>
      <c r="P358" s="467">
        <f t="shared" ref="P358:U358" si="309">SUM(P359:P363)</f>
        <v>185</v>
      </c>
      <c r="Q358" s="468">
        <f t="shared" si="309"/>
        <v>185</v>
      </c>
      <c r="R358" s="468">
        <f t="shared" si="309"/>
        <v>0</v>
      </c>
      <c r="S358" s="468">
        <f t="shared" si="309"/>
        <v>86</v>
      </c>
      <c r="T358" s="468">
        <f t="shared" si="309"/>
        <v>120</v>
      </c>
      <c r="U358" s="468">
        <f t="shared" si="309"/>
        <v>0</v>
      </c>
      <c r="V358" s="174">
        <v>103</v>
      </c>
      <c r="W358" s="221">
        <v>103</v>
      </c>
      <c r="X358" s="222">
        <v>103</v>
      </c>
      <c r="Y358" s="469"/>
      <c r="Z358" s="467">
        <f t="shared" ref="Z358:AE358" si="310">SUM(Z359:Z363)</f>
        <v>265</v>
      </c>
      <c r="AA358" s="468">
        <f t="shared" si="310"/>
        <v>265</v>
      </c>
      <c r="AB358" s="468">
        <f t="shared" si="310"/>
        <v>0</v>
      </c>
      <c r="AC358" s="468">
        <f t="shared" si="310"/>
        <v>208</v>
      </c>
      <c r="AD358" s="468">
        <f t="shared" si="310"/>
        <v>195</v>
      </c>
      <c r="AE358" s="468">
        <f t="shared" si="310"/>
        <v>0</v>
      </c>
      <c r="AF358" s="147">
        <v>145</v>
      </c>
      <c r="AG358" s="147">
        <v>145</v>
      </c>
      <c r="AH358" s="147">
        <v>145</v>
      </c>
      <c r="AI358" s="469"/>
      <c r="AJ358" s="467">
        <f t="shared" ref="AJ358:AO358" si="311">SUM(AJ359:AJ363)</f>
        <v>230</v>
      </c>
      <c r="AK358" s="468">
        <f t="shared" si="311"/>
        <v>230</v>
      </c>
      <c r="AL358" s="468">
        <f t="shared" si="311"/>
        <v>0</v>
      </c>
      <c r="AM358" s="468">
        <f t="shared" si="311"/>
        <v>118</v>
      </c>
      <c r="AN358" s="468">
        <f t="shared" si="311"/>
        <v>147</v>
      </c>
      <c r="AO358" s="468">
        <f t="shared" si="311"/>
        <v>0</v>
      </c>
      <c r="AP358" s="147">
        <v>113</v>
      </c>
      <c r="AQ358" s="147">
        <v>113</v>
      </c>
      <c r="AR358" s="147">
        <v>113</v>
      </c>
      <c r="AS358" s="469"/>
      <c r="AT358" s="467">
        <f t="shared" ref="AT358:AY358" si="312">SUM(AT359:AT363)</f>
        <v>207</v>
      </c>
      <c r="AU358" s="468">
        <f t="shared" si="312"/>
        <v>227</v>
      </c>
      <c r="AV358" s="468">
        <f t="shared" si="312"/>
        <v>5</v>
      </c>
      <c r="AW358" s="468">
        <f t="shared" si="312"/>
        <v>179</v>
      </c>
      <c r="AX358" s="128">
        <v>204</v>
      </c>
      <c r="AY358" s="468">
        <f t="shared" si="312"/>
        <v>0</v>
      </c>
      <c r="AZ358" s="147">
        <v>151</v>
      </c>
      <c r="BA358" s="147">
        <v>151</v>
      </c>
      <c r="BB358" s="147">
        <v>151</v>
      </c>
      <c r="BC358" s="469"/>
      <c r="BD358" s="467">
        <f t="shared" ref="BD358:BI358" si="313">SUM(BD359:BD363)</f>
        <v>235</v>
      </c>
      <c r="BE358" s="468">
        <f t="shared" si="313"/>
        <v>235</v>
      </c>
      <c r="BF358" s="468">
        <f t="shared" si="313"/>
        <v>0</v>
      </c>
      <c r="BG358" s="468">
        <f t="shared" si="313"/>
        <v>205</v>
      </c>
      <c r="BH358" s="468">
        <f t="shared" si="313"/>
        <v>217</v>
      </c>
      <c r="BI358" s="468">
        <f t="shared" si="313"/>
        <v>0</v>
      </c>
      <c r="BJ358" s="147">
        <v>182</v>
      </c>
      <c r="BK358" s="147">
        <v>182</v>
      </c>
      <c r="BL358" s="147">
        <v>182</v>
      </c>
      <c r="BM358" s="469"/>
      <c r="BN358" s="467">
        <f t="shared" ref="BN358:BQ358" si="314">SUM(BN359:BN363)</f>
        <v>214</v>
      </c>
      <c r="BO358" s="468">
        <f t="shared" si="314"/>
        <v>214</v>
      </c>
      <c r="BP358" s="468">
        <f t="shared" si="314"/>
        <v>0</v>
      </c>
      <c r="BQ358" s="468">
        <f t="shared" si="314"/>
        <v>212</v>
      </c>
      <c r="BR358" s="147">
        <v>263</v>
      </c>
      <c r="BS358" s="147">
        <v>36</v>
      </c>
      <c r="BT358" s="147">
        <v>218</v>
      </c>
      <c r="BU358" s="147">
        <v>218</v>
      </c>
      <c r="BV358" s="147">
        <v>218</v>
      </c>
      <c r="BW358" s="470"/>
      <c r="BX358" s="467">
        <f t="shared" ref="BX358:CC358" si="315">SUM(BX359:BX363)</f>
        <v>329</v>
      </c>
      <c r="BY358" s="468">
        <f t="shared" si="315"/>
        <v>329</v>
      </c>
      <c r="BZ358" s="468">
        <f t="shared" si="315"/>
        <v>24</v>
      </c>
      <c r="CA358" s="468">
        <f t="shared" si="315"/>
        <v>291</v>
      </c>
      <c r="CB358" s="468">
        <f t="shared" si="315"/>
        <v>278</v>
      </c>
      <c r="CC358" s="468">
        <f t="shared" si="315"/>
        <v>60</v>
      </c>
      <c r="CD358" s="147">
        <v>140</v>
      </c>
      <c r="CE358" s="147">
        <v>146</v>
      </c>
      <c r="CF358" s="147">
        <v>146</v>
      </c>
      <c r="CG358" s="471"/>
      <c r="CH358" s="478">
        <f t="shared" si="276"/>
        <v>1859</v>
      </c>
      <c r="CI358" s="479">
        <f t="shared" si="277"/>
        <v>1879</v>
      </c>
      <c r="CJ358" s="479">
        <f t="shared" si="278"/>
        <v>29</v>
      </c>
      <c r="CK358" s="479">
        <f t="shared" si="279"/>
        <v>1477</v>
      </c>
      <c r="CL358" s="479">
        <f t="shared" si="280"/>
        <v>1638</v>
      </c>
      <c r="CM358" s="479">
        <f t="shared" si="281"/>
        <v>96</v>
      </c>
      <c r="CN358" s="479">
        <f t="shared" si="282"/>
        <v>1262</v>
      </c>
      <c r="CO358" s="479">
        <f t="shared" si="283"/>
        <v>1268</v>
      </c>
      <c r="CP358" s="479">
        <f t="shared" si="284"/>
        <v>1268</v>
      </c>
      <c r="CR358" s="253">
        <f t="shared" si="285"/>
        <v>-209</v>
      </c>
      <c r="CS358" s="254">
        <f t="shared" si="286"/>
        <v>-611</v>
      </c>
    </row>
    <row r="359" spans="1:97" ht="15" customHeight="1" x14ac:dyDescent="0.25">
      <c r="A359" s="9"/>
      <c r="B359" s="480">
        <v>76</v>
      </c>
      <c r="C359" s="481" t="s">
        <v>609</v>
      </c>
      <c r="D359" s="481" t="s">
        <v>313</v>
      </c>
      <c r="E359" s="482" t="s">
        <v>729</v>
      </c>
      <c r="F359" s="483">
        <v>36</v>
      </c>
      <c r="G359" s="484">
        <v>36</v>
      </c>
      <c r="H359" s="484">
        <v>0</v>
      </c>
      <c r="I359" s="484">
        <v>8</v>
      </c>
      <c r="J359" s="484">
        <v>22</v>
      </c>
      <c r="K359" s="484">
        <v>0</v>
      </c>
      <c r="L359" s="485">
        <v>20</v>
      </c>
      <c r="M359" s="485">
        <v>20</v>
      </c>
      <c r="N359" s="485">
        <v>20</v>
      </c>
      <c r="O359" s="486"/>
      <c r="P359" s="487">
        <v>60</v>
      </c>
      <c r="Q359" s="484">
        <v>60</v>
      </c>
      <c r="R359" s="484">
        <v>0</v>
      </c>
      <c r="S359" s="484">
        <v>16</v>
      </c>
      <c r="T359" s="484">
        <v>18</v>
      </c>
      <c r="U359" s="484">
        <v>0</v>
      </c>
      <c r="V359" s="233">
        <v>16</v>
      </c>
      <c r="W359" s="234">
        <v>16</v>
      </c>
      <c r="X359" s="235">
        <v>16</v>
      </c>
      <c r="Y359" s="489"/>
      <c r="Z359" s="487">
        <v>75</v>
      </c>
      <c r="AA359" s="484">
        <v>75</v>
      </c>
      <c r="AB359" s="484">
        <v>0</v>
      </c>
      <c r="AC359" s="484">
        <v>60</v>
      </c>
      <c r="AD359" s="484">
        <v>63</v>
      </c>
      <c r="AE359" s="484">
        <v>0</v>
      </c>
      <c r="AF359" s="146">
        <v>33</v>
      </c>
      <c r="AG359" s="146">
        <v>33</v>
      </c>
      <c r="AH359" s="146">
        <v>33</v>
      </c>
      <c r="AI359" s="489"/>
      <c r="AJ359" s="487">
        <v>22</v>
      </c>
      <c r="AK359" s="484">
        <v>22</v>
      </c>
      <c r="AL359" s="484">
        <v>0</v>
      </c>
      <c r="AM359" s="484">
        <v>0</v>
      </c>
      <c r="AN359" s="484">
        <v>0</v>
      </c>
      <c r="AO359" s="484">
        <v>0</v>
      </c>
      <c r="AP359" s="146">
        <v>0</v>
      </c>
      <c r="AQ359" s="146">
        <v>0</v>
      </c>
      <c r="AR359" s="146">
        <v>0</v>
      </c>
      <c r="AS359" s="489"/>
      <c r="AT359" s="487">
        <v>42</v>
      </c>
      <c r="AU359" s="484">
        <v>42</v>
      </c>
      <c r="AV359" s="484">
        <v>5</v>
      </c>
      <c r="AW359" s="484">
        <v>12</v>
      </c>
      <c r="AX359" s="127">
        <v>12</v>
      </c>
      <c r="AY359" s="484">
        <v>0</v>
      </c>
      <c r="AZ359" s="127">
        <v>8</v>
      </c>
      <c r="BA359" s="127">
        <v>8</v>
      </c>
      <c r="BB359" s="127">
        <v>8</v>
      </c>
      <c r="BC359" s="489"/>
      <c r="BD359" s="487">
        <v>51</v>
      </c>
      <c r="BE359" s="484">
        <v>51</v>
      </c>
      <c r="BF359" s="484">
        <v>0</v>
      </c>
      <c r="BG359" s="484">
        <v>51</v>
      </c>
      <c r="BH359" s="484">
        <v>30</v>
      </c>
      <c r="BI359" s="484">
        <v>0</v>
      </c>
      <c r="BJ359" s="146">
        <v>30</v>
      </c>
      <c r="BK359" s="146">
        <v>30</v>
      </c>
      <c r="BL359" s="146">
        <v>30</v>
      </c>
      <c r="BM359" s="489"/>
      <c r="BN359" s="487">
        <v>64</v>
      </c>
      <c r="BO359" s="484">
        <v>64</v>
      </c>
      <c r="BP359" s="484">
        <v>0</v>
      </c>
      <c r="BQ359" s="484">
        <v>0</v>
      </c>
      <c r="BR359" s="146">
        <v>0</v>
      </c>
      <c r="BS359" s="146">
        <v>0</v>
      </c>
      <c r="BT359" s="146">
        <v>0</v>
      </c>
      <c r="BU359" s="146"/>
      <c r="BV359" s="146"/>
      <c r="BW359" s="490"/>
      <c r="BX359" s="487">
        <v>29</v>
      </c>
      <c r="BY359" s="484">
        <v>29</v>
      </c>
      <c r="BZ359" s="484">
        <v>0</v>
      </c>
      <c r="CA359" s="484">
        <v>29</v>
      </c>
      <c r="CB359" s="484">
        <v>0</v>
      </c>
      <c r="CC359" s="484">
        <v>0</v>
      </c>
      <c r="CD359" s="146">
        <v>0</v>
      </c>
      <c r="CE359" s="146">
        <v>0</v>
      </c>
      <c r="CF359" s="146">
        <v>0</v>
      </c>
      <c r="CG359" s="491"/>
      <c r="CH359" s="492">
        <f t="shared" si="276"/>
        <v>379</v>
      </c>
      <c r="CI359" s="493">
        <f t="shared" si="277"/>
        <v>379</v>
      </c>
      <c r="CJ359" s="493">
        <f t="shared" si="278"/>
        <v>5</v>
      </c>
      <c r="CK359" s="493">
        <f t="shared" si="279"/>
        <v>176</v>
      </c>
      <c r="CL359" s="493">
        <f t="shared" si="280"/>
        <v>145</v>
      </c>
      <c r="CM359" s="493">
        <f t="shared" si="281"/>
        <v>0</v>
      </c>
      <c r="CN359" s="493">
        <f t="shared" si="282"/>
        <v>107</v>
      </c>
      <c r="CO359" s="493">
        <f t="shared" si="283"/>
        <v>107</v>
      </c>
      <c r="CP359" s="493">
        <f t="shared" si="284"/>
        <v>107</v>
      </c>
      <c r="CQ359"/>
      <c r="CR359" s="255">
        <f t="shared" si="285"/>
        <v>-69</v>
      </c>
      <c r="CS359" s="256">
        <f t="shared" si="286"/>
        <v>-272</v>
      </c>
    </row>
    <row r="360" spans="1:97" ht="15" customHeight="1" x14ac:dyDescent="0.25">
      <c r="A360" s="9"/>
      <c r="B360" s="480">
        <v>76</v>
      </c>
      <c r="C360" s="481" t="s">
        <v>609</v>
      </c>
      <c r="D360" s="481" t="s">
        <v>314</v>
      </c>
      <c r="E360" s="482" t="s">
        <v>730</v>
      </c>
      <c r="F360" s="483">
        <v>139</v>
      </c>
      <c r="G360" s="484">
        <v>139</v>
      </c>
      <c r="H360" s="484">
        <v>0</v>
      </c>
      <c r="I360" s="484">
        <v>130</v>
      </c>
      <c r="J360" s="484">
        <v>138</v>
      </c>
      <c r="K360" s="484">
        <v>0</v>
      </c>
      <c r="L360" s="485">
        <v>138</v>
      </c>
      <c r="M360" s="485">
        <v>138</v>
      </c>
      <c r="N360" s="485">
        <v>138</v>
      </c>
      <c r="O360" s="486"/>
      <c r="P360" s="487">
        <v>97</v>
      </c>
      <c r="Q360" s="484">
        <v>97</v>
      </c>
      <c r="R360" s="484">
        <v>0</v>
      </c>
      <c r="S360" s="484">
        <v>48</v>
      </c>
      <c r="T360" s="484">
        <v>50</v>
      </c>
      <c r="U360" s="484">
        <v>0</v>
      </c>
      <c r="V360" s="239">
        <v>42</v>
      </c>
      <c r="W360" s="243">
        <v>42</v>
      </c>
      <c r="X360" s="244">
        <v>42</v>
      </c>
      <c r="Y360" s="489"/>
      <c r="Z360" s="487">
        <v>102</v>
      </c>
      <c r="AA360" s="484">
        <v>102</v>
      </c>
      <c r="AB360" s="484">
        <v>0</v>
      </c>
      <c r="AC360" s="484">
        <v>100</v>
      </c>
      <c r="AD360" s="484">
        <v>87</v>
      </c>
      <c r="AE360" s="484">
        <v>0</v>
      </c>
      <c r="AF360" s="146">
        <v>84</v>
      </c>
      <c r="AG360" s="146">
        <v>84</v>
      </c>
      <c r="AH360" s="146">
        <v>84</v>
      </c>
      <c r="AI360" s="489"/>
      <c r="AJ360" s="487">
        <v>128</v>
      </c>
      <c r="AK360" s="484">
        <v>128</v>
      </c>
      <c r="AL360" s="484">
        <v>0</v>
      </c>
      <c r="AM360" s="484">
        <v>90</v>
      </c>
      <c r="AN360" s="484">
        <v>100</v>
      </c>
      <c r="AO360" s="484">
        <v>0</v>
      </c>
      <c r="AP360" s="146">
        <v>88</v>
      </c>
      <c r="AQ360" s="146">
        <v>88</v>
      </c>
      <c r="AR360" s="146">
        <v>88</v>
      </c>
      <c r="AS360" s="489"/>
      <c r="AT360" s="487">
        <v>135</v>
      </c>
      <c r="AU360" s="484">
        <v>155</v>
      </c>
      <c r="AV360" s="484">
        <v>0</v>
      </c>
      <c r="AW360" s="484">
        <v>155</v>
      </c>
      <c r="AX360" s="127">
        <v>180</v>
      </c>
      <c r="AY360" s="484">
        <v>0</v>
      </c>
      <c r="AZ360" s="146">
        <v>134</v>
      </c>
      <c r="BA360" s="146">
        <v>134</v>
      </c>
      <c r="BB360" s="146">
        <v>134</v>
      </c>
      <c r="BC360" s="489"/>
      <c r="BD360" s="487">
        <v>130</v>
      </c>
      <c r="BE360" s="484">
        <v>130</v>
      </c>
      <c r="BF360" s="484">
        <v>0</v>
      </c>
      <c r="BG360" s="484">
        <v>100</v>
      </c>
      <c r="BH360" s="484">
        <v>140</v>
      </c>
      <c r="BI360" s="484">
        <v>0</v>
      </c>
      <c r="BJ360" s="146">
        <v>107</v>
      </c>
      <c r="BK360" s="146">
        <v>107</v>
      </c>
      <c r="BL360" s="146">
        <v>107</v>
      </c>
      <c r="BM360" s="489"/>
      <c r="BN360" s="487">
        <v>112</v>
      </c>
      <c r="BO360" s="484">
        <v>112</v>
      </c>
      <c r="BP360" s="484">
        <v>0</v>
      </c>
      <c r="BQ360" s="484">
        <v>212</v>
      </c>
      <c r="BR360" s="146">
        <v>232</v>
      </c>
      <c r="BS360" s="146">
        <v>30</v>
      </c>
      <c r="BT360" s="146">
        <v>212</v>
      </c>
      <c r="BU360" s="146">
        <v>212</v>
      </c>
      <c r="BV360" s="146">
        <v>212</v>
      </c>
      <c r="BW360" s="490"/>
      <c r="BX360" s="487">
        <v>217</v>
      </c>
      <c r="BY360" s="484">
        <v>217</v>
      </c>
      <c r="BZ360" s="484">
        <v>24</v>
      </c>
      <c r="CA360" s="484">
        <v>190</v>
      </c>
      <c r="CB360" s="484">
        <v>191</v>
      </c>
      <c r="CC360" s="484">
        <v>60</v>
      </c>
      <c r="CD360" s="146">
        <v>94</v>
      </c>
      <c r="CE360" s="146">
        <v>96</v>
      </c>
      <c r="CF360" s="146">
        <v>96</v>
      </c>
      <c r="CG360" s="491"/>
      <c r="CH360" s="492">
        <f t="shared" si="276"/>
        <v>1060</v>
      </c>
      <c r="CI360" s="493">
        <f t="shared" si="277"/>
        <v>1080</v>
      </c>
      <c r="CJ360" s="493">
        <f t="shared" si="278"/>
        <v>24</v>
      </c>
      <c r="CK360" s="493">
        <f t="shared" si="279"/>
        <v>1025</v>
      </c>
      <c r="CL360" s="493">
        <f t="shared" si="280"/>
        <v>1118</v>
      </c>
      <c r="CM360" s="493">
        <f t="shared" si="281"/>
        <v>90</v>
      </c>
      <c r="CN360" s="493">
        <f t="shared" si="282"/>
        <v>899</v>
      </c>
      <c r="CO360" s="493">
        <f t="shared" si="283"/>
        <v>901</v>
      </c>
      <c r="CP360" s="493">
        <f t="shared" si="284"/>
        <v>901</v>
      </c>
      <c r="CQ360"/>
      <c r="CR360" s="255">
        <f t="shared" si="285"/>
        <v>-124</v>
      </c>
      <c r="CS360" s="256">
        <f t="shared" si="286"/>
        <v>-179</v>
      </c>
    </row>
    <row r="361" spans="1:97" ht="15" customHeight="1" x14ac:dyDescent="0.25">
      <c r="A361" s="9"/>
      <c r="B361" s="480">
        <v>76</v>
      </c>
      <c r="C361" s="481" t="s">
        <v>609</v>
      </c>
      <c r="D361" s="481" t="s">
        <v>315</v>
      </c>
      <c r="E361" s="482" t="s">
        <v>731</v>
      </c>
      <c r="F361" s="483">
        <v>19</v>
      </c>
      <c r="G361" s="484">
        <v>19</v>
      </c>
      <c r="H361" s="484">
        <v>0</v>
      </c>
      <c r="I361" s="484">
        <v>8</v>
      </c>
      <c r="J361" s="484">
        <v>0</v>
      </c>
      <c r="K361" s="484">
        <v>0</v>
      </c>
      <c r="L361" s="485">
        <v>0</v>
      </c>
      <c r="M361" s="485">
        <v>0</v>
      </c>
      <c r="N361" s="485">
        <v>0</v>
      </c>
      <c r="O361" s="486"/>
      <c r="P361" s="487">
        <v>28</v>
      </c>
      <c r="Q361" s="484">
        <v>28</v>
      </c>
      <c r="R361" s="484">
        <v>0</v>
      </c>
      <c r="S361" s="484">
        <v>22</v>
      </c>
      <c r="T361" s="484">
        <v>22</v>
      </c>
      <c r="U361" s="484">
        <v>0</v>
      </c>
      <c r="V361" s="239">
        <v>21</v>
      </c>
      <c r="W361" s="243">
        <v>21</v>
      </c>
      <c r="X361" s="244">
        <v>21</v>
      </c>
      <c r="Y361" s="489"/>
      <c r="Z361" s="487">
        <v>54</v>
      </c>
      <c r="AA361" s="484">
        <v>54</v>
      </c>
      <c r="AB361" s="484">
        <v>0</v>
      </c>
      <c r="AC361" s="484">
        <v>24</v>
      </c>
      <c r="AD361" s="484">
        <v>18</v>
      </c>
      <c r="AE361" s="484">
        <v>0</v>
      </c>
      <c r="AF361" s="146">
        <v>16</v>
      </c>
      <c r="AG361" s="146">
        <v>16</v>
      </c>
      <c r="AH361" s="146">
        <v>16</v>
      </c>
      <c r="AI361" s="489"/>
      <c r="AJ361" s="487">
        <v>60</v>
      </c>
      <c r="AK361" s="484">
        <v>60</v>
      </c>
      <c r="AL361" s="484">
        <v>0</v>
      </c>
      <c r="AM361" s="484">
        <v>8</v>
      </c>
      <c r="AN361" s="484">
        <v>22</v>
      </c>
      <c r="AO361" s="484">
        <v>0</v>
      </c>
      <c r="AP361" s="146">
        <v>10</v>
      </c>
      <c r="AQ361" s="146">
        <v>10</v>
      </c>
      <c r="AR361" s="146">
        <v>10</v>
      </c>
      <c r="AS361" s="489"/>
      <c r="AT361" s="487">
        <v>30</v>
      </c>
      <c r="AU361" s="484">
        <v>30</v>
      </c>
      <c r="AV361" s="484">
        <v>0</v>
      </c>
      <c r="AW361" s="484">
        <v>12</v>
      </c>
      <c r="AX361" s="127">
        <v>12</v>
      </c>
      <c r="AY361" s="484">
        <v>0</v>
      </c>
      <c r="AZ361" s="146">
        <v>9</v>
      </c>
      <c r="BA361" s="146">
        <v>9</v>
      </c>
      <c r="BB361" s="146">
        <v>9</v>
      </c>
      <c r="BC361" s="489"/>
      <c r="BD361" s="487">
        <v>43</v>
      </c>
      <c r="BE361" s="484">
        <v>43</v>
      </c>
      <c r="BF361" s="484">
        <v>0</v>
      </c>
      <c r="BG361" s="484">
        <v>43</v>
      </c>
      <c r="BH361" s="484">
        <v>37</v>
      </c>
      <c r="BI361" s="484">
        <v>0</v>
      </c>
      <c r="BJ361" s="146">
        <v>27</v>
      </c>
      <c r="BK361" s="146">
        <v>27</v>
      </c>
      <c r="BL361" s="146">
        <v>27</v>
      </c>
      <c r="BM361" s="489"/>
      <c r="BN361" s="487">
        <v>35</v>
      </c>
      <c r="BO361" s="484">
        <v>35</v>
      </c>
      <c r="BP361" s="484">
        <v>0</v>
      </c>
      <c r="BQ361" s="484">
        <v>0</v>
      </c>
      <c r="BR361" s="146">
        <v>21</v>
      </c>
      <c r="BS361" s="146">
        <v>6</v>
      </c>
      <c r="BT361" s="146">
        <v>6</v>
      </c>
      <c r="BU361" s="146">
        <v>6</v>
      </c>
      <c r="BV361" s="146">
        <v>6</v>
      </c>
      <c r="BW361" s="490"/>
      <c r="BX361" s="487">
        <v>76</v>
      </c>
      <c r="BY361" s="484">
        <v>76</v>
      </c>
      <c r="BZ361" s="484">
        <v>0</v>
      </c>
      <c r="CA361" s="484">
        <v>65</v>
      </c>
      <c r="CB361" s="484">
        <v>67</v>
      </c>
      <c r="CC361" s="484">
        <v>0</v>
      </c>
      <c r="CD361" s="146">
        <v>38</v>
      </c>
      <c r="CE361" s="146">
        <v>40</v>
      </c>
      <c r="CF361" s="146">
        <v>40</v>
      </c>
      <c r="CG361" s="491"/>
      <c r="CH361" s="492">
        <f t="shared" si="276"/>
        <v>345</v>
      </c>
      <c r="CI361" s="493">
        <f t="shared" si="277"/>
        <v>345</v>
      </c>
      <c r="CJ361" s="493">
        <f t="shared" si="278"/>
        <v>0</v>
      </c>
      <c r="CK361" s="493">
        <f t="shared" si="279"/>
        <v>182</v>
      </c>
      <c r="CL361" s="493">
        <f t="shared" si="280"/>
        <v>199</v>
      </c>
      <c r="CM361" s="493">
        <f t="shared" si="281"/>
        <v>6</v>
      </c>
      <c r="CN361" s="493">
        <f t="shared" si="282"/>
        <v>127</v>
      </c>
      <c r="CO361" s="493">
        <f t="shared" si="283"/>
        <v>129</v>
      </c>
      <c r="CP361" s="493">
        <f t="shared" si="284"/>
        <v>129</v>
      </c>
      <c r="CQ361"/>
      <c r="CR361" s="255">
        <f t="shared" si="285"/>
        <v>-53</v>
      </c>
      <c r="CS361" s="256">
        <f t="shared" si="286"/>
        <v>-216</v>
      </c>
    </row>
    <row r="362" spans="1:97" ht="15" customHeight="1" x14ac:dyDescent="0.25">
      <c r="A362" s="9"/>
      <c r="B362" s="480">
        <v>76</v>
      </c>
      <c r="C362" s="481" t="s">
        <v>609</v>
      </c>
      <c r="D362" s="481" t="s">
        <v>316</v>
      </c>
      <c r="E362" s="482" t="s">
        <v>732</v>
      </c>
      <c r="F362" s="483">
        <v>0</v>
      </c>
      <c r="G362" s="484">
        <v>0</v>
      </c>
      <c r="H362" s="484">
        <v>0</v>
      </c>
      <c r="I362" s="484">
        <v>20</v>
      </c>
      <c r="J362" s="484">
        <v>22</v>
      </c>
      <c r="K362" s="484">
        <v>0</v>
      </c>
      <c r="L362" s="485">
        <v>20</v>
      </c>
      <c r="M362" s="485">
        <v>20</v>
      </c>
      <c r="N362" s="485">
        <v>20</v>
      </c>
      <c r="O362" s="486"/>
      <c r="P362" s="487">
        <v>0</v>
      </c>
      <c r="Q362" s="484">
        <v>0</v>
      </c>
      <c r="R362" s="484">
        <v>0</v>
      </c>
      <c r="S362" s="484">
        <v>0</v>
      </c>
      <c r="T362" s="488"/>
      <c r="U362" s="488"/>
      <c r="V362" s="239"/>
      <c r="W362" s="243"/>
      <c r="X362" s="244"/>
      <c r="Y362" s="489"/>
      <c r="Z362" s="487">
        <v>0</v>
      </c>
      <c r="AA362" s="484">
        <v>0</v>
      </c>
      <c r="AB362" s="484">
        <v>0</v>
      </c>
      <c r="AC362" s="484">
        <v>0</v>
      </c>
      <c r="AD362" s="484">
        <v>0</v>
      </c>
      <c r="AE362" s="484">
        <v>0</v>
      </c>
      <c r="AF362" s="146">
        <v>0</v>
      </c>
      <c r="AG362" s="146">
        <v>0</v>
      </c>
      <c r="AH362" s="146">
        <v>0</v>
      </c>
      <c r="AI362" s="489"/>
      <c r="AJ362" s="487">
        <v>0</v>
      </c>
      <c r="AK362" s="484">
        <v>0</v>
      </c>
      <c r="AL362" s="484">
        <v>0</v>
      </c>
      <c r="AM362" s="484">
        <v>0</v>
      </c>
      <c r="AN362" s="484">
        <v>0</v>
      </c>
      <c r="AO362" s="484">
        <v>0</v>
      </c>
      <c r="AP362" s="146">
        <v>0</v>
      </c>
      <c r="AQ362" s="146">
        <v>0</v>
      </c>
      <c r="AR362" s="146">
        <v>0</v>
      </c>
      <c r="AS362" s="489"/>
      <c r="AT362" s="487">
        <v>0</v>
      </c>
      <c r="AU362" s="484">
        <v>0</v>
      </c>
      <c r="AV362" s="484">
        <v>0</v>
      </c>
      <c r="AW362" s="484">
        <v>0</v>
      </c>
      <c r="AX362" s="127"/>
      <c r="AY362" s="488"/>
      <c r="AZ362" s="146"/>
      <c r="BA362" s="146"/>
      <c r="BB362" s="146"/>
      <c r="BC362" s="489"/>
      <c r="BD362" s="487">
        <v>0</v>
      </c>
      <c r="BE362" s="484">
        <v>0</v>
      </c>
      <c r="BF362" s="484">
        <v>0</v>
      </c>
      <c r="BG362" s="484">
        <v>0</v>
      </c>
      <c r="BH362" s="484">
        <v>0</v>
      </c>
      <c r="BI362" s="484">
        <v>0</v>
      </c>
      <c r="BJ362" s="146">
        <v>0</v>
      </c>
      <c r="BK362" s="146">
        <v>0</v>
      </c>
      <c r="BL362" s="146">
        <v>0</v>
      </c>
      <c r="BM362" s="489"/>
      <c r="BN362" s="487">
        <v>0</v>
      </c>
      <c r="BO362" s="484">
        <v>0</v>
      </c>
      <c r="BP362" s="484">
        <v>0</v>
      </c>
      <c r="BQ362" s="484">
        <v>0</v>
      </c>
      <c r="BR362" s="146">
        <v>10</v>
      </c>
      <c r="BS362" s="146">
        <v>0</v>
      </c>
      <c r="BT362" s="146">
        <v>0</v>
      </c>
      <c r="BU362" s="146">
        <v>0</v>
      </c>
      <c r="BV362" s="146">
        <v>0</v>
      </c>
      <c r="BW362" s="490"/>
      <c r="BX362" s="487">
        <v>0</v>
      </c>
      <c r="BY362" s="484">
        <v>0</v>
      </c>
      <c r="BZ362" s="484">
        <v>0</v>
      </c>
      <c r="CA362" s="484">
        <v>0</v>
      </c>
      <c r="CB362" s="484">
        <v>0</v>
      </c>
      <c r="CC362" s="484">
        <v>0</v>
      </c>
      <c r="CD362" s="146">
        <v>0</v>
      </c>
      <c r="CE362" s="146">
        <v>0</v>
      </c>
      <c r="CF362" s="146">
        <v>0</v>
      </c>
      <c r="CG362" s="491"/>
      <c r="CH362" s="492">
        <f t="shared" si="276"/>
        <v>0</v>
      </c>
      <c r="CI362" s="493">
        <f t="shared" si="277"/>
        <v>0</v>
      </c>
      <c r="CJ362" s="493">
        <f t="shared" si="278"/>
        <v>0</v>
      </c>
      <c r="CK362" s="493">
        <f t="shared" si="279"/>
        <v>20</v>
      </c>
      <c r="CL362" s="493">
        <f t="shared" si="280"/>
        <v>32</v>
      </c>
      <c r="CM362" s="493">
        <f t="shared" si="281"/>
        <v>0</v>
      </c>
      <c r="CN362" s="493">
        <f t="shared" si="282"/>
        <v>20</v>
      </c>
      <c r="CO362" s="493">
        <f t="shared" si="283"/>
        <v>20</v>
      </c>
      <c r="CP362" s="493">
        <f t="shared" si="284"/>
        <v>20</v>
      </c>
      <c r="CQ362"/>
      <c r="CR362" s="255">
        <f t="shared" si="285"/>
        <v>0</v>
      </c>
      <c r="CS362" s="256">
        <f t="shared" si="286"/>
        <v>20</v>
      </c>
    </row>
    <row r="363" spans="1:97" ht="15" customHeight="1" x14ac:dyDescent="0.25">
      <c r="A363" s="9"/>
      <c r="B363" s="480">
        <v>76</v>
      </c>
      <c r="C363" s="481" t="s">
        <v>609</v>
      </c>
      <c r="D363" s="481" t="s">
        <v>317</v>
      </c>
      <c r="E363" s="482" t="s">
        <v>733</v>
      </c>
      <c r="F363" s="483">
        <v>0</v>
      </c>
      <c r="G363" s="484">
        <v>0</v>
      </c>
      <c r="H363" s="484">
        <v>0</v>
      </c>
      <c r="I363" s="484">
        <v>12</v>
      </c>
      <c r="J363" s="484">
        <v>32</v>
      </c>
      <c r="K363" s="484">
        <v>0</v>
      </c>
      <c r="L363" s="485">
        <v>32</v>
      </c>
      <c r="M363" s="485">
        <v>32</v>
      </c>
      <c r="N363" s="485">
        <v>32</v>
      </c>
      <c r="O363" s="486"/>
      <c r="P363" s="487">
        <v>0</v>
      </c>
      <c r="Q363" s="484">
        <v>0</v>
      </c>
      <c r="R363" s="484">
        <v>0</v>
      </c>
      <c r="S363" s="484">
        <v>0</v>
      </c>
      <c r="T363" s="484">
        <v>30</v>
      </c>
      <c r="U363" s="484">
        <v>0</v>
      </c>
      <c r="V363" s="233">
        <v>24</v>
      </c>
      <c r="W363" s="234">
        <v>24</v>
      </c>
      <c r="X363" s="235">
        <v>24</v>
      </c>
      <c r="Y363" s="489"/>
      <c r="Z363" s="487">
        <v>34</v>
      </c>
      <c r="AA363" s="484">
        <v>34</v>
      </c>
      <c r="AB363" s="484">
        <v>0</v>
      </c>
      <c r="AC363" s="484">
        <v>24</v>
      </c>
      <c r="AD363" s="484">
        <v>27</v>
      </c>
      <c r="AE363" s="484">
        <v>0</v>
      </c>
      <c r="AF363" s="146">
        <v>12</v>
      </c>
      <c r="AG363" s="146">
        <v>12</v>
      </c>
      <c r="AH363" s="146">
        <v>12</v>
      </c>
      <c r="AI363" s="489"/>
      <c r="AJ363" s="487">
        <v>20</v>
      </c>
      <c r="AK363" s="484">
        <v>20</v>
      </c>
      <c r="AL363" s="484">
        <v>0</v>
      </c>
      <c r="AM363" s="484">
        <v>20</v>
      </c>
      <c r="AN363" s="484">
        <v>25</v>
      </c>
      <c r="AO363" s="484">
        <v>0</v>
      </c>
      <c r="AP363" s="146">
        <v>15</v>
      </c>
      <c r="AQ363" s="146">
        <v>15</v>
      </c>
      <c r="AR363" s="146">
        <v>15</v>
      </c>
      <c r="AS363" s="489"/>
      <c r="AT363" s="487">
        <v>0</v>
      </c>
      <c r="AU363" s="484">
        <v>0</v>
      </c>
      <c r="AV363" s="484">
        <v>0</v>
      </c>
      <c r="AW363" s="484">
        <v>0</v>
      </c>
      <c r="AX363" s="127"/>
      <c r="AY363" s="488"/>
      <c r="AZ363" s="146"/>
      <c r="BA363" s="146"/>
      <c r="BB363" s="146"/>
      <c r="BC363" s="489"/>
      <c r="BD363" s="487">
        <v>11</v>
      </c>
      <c r="BE363" s="484">
        <v>11</v>
      </c>
      <c r="BF363" s="484">
        <v>0</v>
      </c>
      <c r="BG363" s="484">
        <v>11</v>
      </c>
      <c r="BH363" s="484">
        <v>10</v>
      </c>
      <c r="BI363" s="484">
        <v>0</v>
      </c>
      <c r="BJ363" s="146">
        <v>18</v>
      </c>
      <c r="BK363" s="146">
        <v>18</v>
      </c>
      <c r="BL363" s="146">
        <v>18</v>
      </c>
      <c r="BM363" s="489"/>
      <c r="BN363" s="487">
        <v>3</v>
      </c>
      <c r="BO363" s="484">
        <v>3</v>
      </c>
      <c r="BP363" s="484">
        <v>0</v>
      </c>
      <c r="BQ363" s="484">
        <v>0</v>
      </c>
      <c r="BR363" s="146">
        <v>0</v>
      </c>
      <c r="BS363" s="146">
        <v>0</v>
      </c>
      <c r="BT363" s="146">
        <v>0</v>
      </c>
      <c r="BU363" s="146"/>
      <c r="BV363" s="146"/>
      <c r="BW363" s="490"/>
      <c r="BX363" s="487">
        <v>7</v>
      </c>
      <c r="BY363" s="484">
        <v>7</v>
      </c>
      <c r="BZ363" s="484">
        <v>0</v>
      </c>
      <c r="CA363" s="484">
        <v>7</v>
      </c>
      <c r="CB363" s="484">
        <v>20</v>
      </c>
      <c r="CC363" s="484">
        <v>0</v>
      </c>
      <c r="CD363" s="146">
        <v>8</v>
      </c>
      <c r="CE363" s="146">
        <v>10</v>
      </c>
      <c r="CF363" s="146">
        <v>10</v>
      </c>
      <c r="CG363" s="491"/>
      <c r="CH363" s="492">
        <f t="shared" si="276"/>
        <v>75</v>
      </c>
      <c r="CI363" s="493">
        <f t="shared" si="277"/>
        <v>75</v>
      </c>
      <c r="CJ363" s="493">
        <f t="shared" si="278"/>
        <v>0</v>
      </c>
      <c r="CK363" s="493">
        <f t="shared" si="279"/>
        <v>74</v>
      </c>
      <c r="CL363" s="493">
        <f t="shared" si="280"/>
        <v>144</v>
      </c>
      <c r="CM363" s="493">
        <f t="shared" si="281"/>
        <v>0</v>
      </c>
      <c r="CN363" s="493">
        <f t="shared" si="282"/>
        <v>109</v>
      </c>
      <c r="CO363" s="493">
        <f t="shared" si="283"/>
        <v>111</v>
      </c>
      <c r="CP363" s="493">
        <f t="shared" si="284"/>
        <v>111</v>
      </c>
      <c r="CQ363"/>
      <c r="CR363" s="255">
        <f t="shared" si="285"/>
        <v>37</v>
      </c>
      <c r="CS363" s="256">
        <f t="shared" si="286"/>
        <v>36</v>
      </c>
    </row>
    <row r="364" spans="1:97" ht="15" customHeight="1" x14ac:dyDescent="0.25">
      <c r="B364" s="474">
        <v>79</v>
      </c>
      <c r="C364" s="475" t="s">
        <v>734</v>
      </c>
      <c r="D364" s="475" t="s">
        <v>609</v>
      </c>
      <c r="E364" s="476" t="s">
        <v>609</v>
      </c>
      <c r="F364" s="467">
        <f t="shared" ref="F364" si="316">SUM(F365)</f>
        <v>0</v>
      </c>
      <c r="G364" s="468">
        <f t="shared" ref="G364:K364" si="317">SUM(G365)</f>
        <v>0</v>
      </c>
      <c r="H364" s="468">
        <f t="shared" si="317"/>
        <v>0</v>
      </c>
      <c r="I364" s="468">
        <f t="shared" si="317"/>
        <v>1689</v>
      </c>
      <c r="J364" s="468">
        <f t="shared" si="317"/>
        <v>1848</v>
      </c>
      <c r="K364" s="468">
        <f t="shared" si="317"/>
        <v>0</v>
      </c>
      <c r="L364" s="465">
        <v>1709</v>
      </c>
      <c r="M364" s="465">
        <v>1731</v>
      </c>
      <c r="N364" s="465">
        <v>1731</v>
      </c>
      <c r="O364" s="477"/>
      <c r="P364" s="467">
        <f t="shared" ref="P364:U364" si="318">SUM(P365)</f>
        <v>0</v>
      </c>
      <c r="Q364" s="468">
        <f t="shared" si="318"/>
        <v>0</v>
      </c>
      <c r="R364" s="468">
        <f t="shared" si="318"/>
        <v>0</v>
      </c>
      <c r="S364" s="512">
        <f t="shared" si="318"/>
        <v>810</v>
      </c>
      <c r="T364" s="512">
        <f t="shared" si="318"/>
        <v>1027</v>
      </c>
      <c r="U364" s="468">
        <f t="shared" si="318"/>
        <v>0</v>
      </c>
      <c r="V364" s="223">
        <v>909</v>
      </c>
      <c r="W364" s="224">
        <v>908</v>
      </c>
      <c r="X364" s="225">
        <v>908</v>
      </c>
      <c r="Y364" s="469"/>
      <c r="Z364" s="467">
        <f t="shared" ref="Z364:BQ364" si="319">SUM(Z365)</f>
        <v>0</v>
      </c>
      <c r="AA364" s="468">
        <f t="shared" si="319"/>
        <v>0</v>
      </c>
      <c r="AB364" s="468">
        <f t="shared" si="319"/>
        <v>0</v>
      </c>
      <c r="AC364" s="512">
        <f t="shared" si="319"/>
        <v>830</v>
      </c>
      <c r="AD364" s="468">
        <f t="shared" si="319"/>
        <v>1018</v>
      </c>
      <c r="AE364" s="468">
        <f t="shared" si="319"/>
        <v>0</v>
      </c>
      <c r="AF364" s="147">
        <v>838</v>
      </c>
      <c r="AG364" s="147">
        <v>838</v>
      </c>
      <c r="AH364" s="147">
        <v>838</v>
      </c>
      <c r="AI364" s="513"/>
      <c r="AJ364" s="467">
        <f t="shared" si="319"/>
        <v>0</v>
      </c>
      <c r="AK364" s="468">
        <f t="shared" si="319"/>
        <v>0</v>
      </c>
      <c r="AL364" s="468">
        <f t="shared" si="319"/>
        <v>0</v>
      </c>
      <c r="AM364" s="468">
        <f t="shared" si="319"/>
        <v>1184</v>
      </c>
      <c r="AN364" s="468">
        <f t="shared" si="319"/>
        <v>1369</v>
      </c>
      <c r="AO364" s="468">
        <f t="shared" si="319"/>
        <v>0</v>
      </c>
      <c r="AP364" s="147">
        <v>1138</v>
      </c>
      <c r="AQ364" s="147">
        <v>1138</v>
      </c>
      <c r="AR364" s="147">
        <v>1138</v>
      </c>
      <c r="AS364" s="469"/>
      <c r="AT364" s="467">
        <f t="shared" si="319"/>
        <v>0</v>
      </c>
      <c r="AU364" s="468">
        <f t="shared" si="319"/>
        <v>0</v>
      </c>
      <c r="AV364" s="468">
        <f t="shared" si="319"/>
        <v>0</v>
      </c>
      <c r="AW364" s="468">
        <f t="shared" si="319"/>
        <v>1050</v>
      </c>
      <c r="AX364" s="128">
        <v>1717</v>
      </c>
      <c r="AY364" s="468">
        <f t="shared" si="319"/>
        <v>0</v>
      </c>
      <c r="AZ364" s="147">
        <v>1399</v>
      </c>
      <c r="BA364" s="147">
        <v>1399</v>
      </c>
      <c r="BB364" s="147">
        <v>1399</v>
      </c>
      <c r="BC364" s="469"/>
      <c r="BD364" s="467">
        <f t="shared" si="319"/>
        <v>0</v>
      </c>
      <c r="BE364" s="468">
        <f t="shared" si="319"/>
        <v>0</v>
      </c>
      <c r="BF364" s="468">
        <f t="shared" si="319"/>
        <v>0</v>
      </c>
      <c r="BG364" s="468">
        <f t="shared" si="319"/>
        <v>1000</v>
      </c>
      <c r="BH364" s="468">
        <f t="shared" si="319"/>
        <v>1512</v>
      </c>
      <c r="BI364" s="468">
        <f t="shared" si="319"/>
        <v>0</v>
      </c>
      <c r="BJ364" s="147">
        <f>SUM(BJ365)</f>
        <v>1058</v>
      </c>
      <c r="BK364" s="147">
        <v>1098</v>
      </c>
      <c r="BL364" s="147">
        <v>1098</v>
      </c>
      <c r="BM364" s="469"/>
      <c r="BN364" s="467">
        <f t="shared" si="319"/>
        <v>0</v>
      </c>
      <c r="BO364" s="468">
        <f t="shared" si="319"/>
        <v>0</v>
      </c>
      <c r="BP364" s="468">
        <f t="shared" si="319"/>
        <v>0</v>
      </c>
      <c r="BQ364" s="468">
        <f t="shared" si="319"/>
        <v>1509</v>
      </c>
      <c r="BR364" s="147">
        <v>1966</v>
      </c>
      <c r="BS364" s="147">
        <v>0</v>
      </c>
      <c r="BT364" s="147">
        <v>1550</v>
      </c>
      <c r="BU364" s="147">
        <v>1550</v>
      </c>
      <c r="BV364" s="147">
        <v>1550</v>
      </c>
      <c r="BW364" s="470"/>
      <c r="BX364" s="467">
        <f t="shared" ref="BX364:CC364" si="320">SUM(BX365)</f>
        <v>0</v>
      </c>
      <c r="BY364" s="468">
        <f t="shared" si="320"/>
        <v>0</v>
      </c>
      <c r="BZ364" s="468">
        <f t="shared" si="320"/>
        <v>0</v>
      </c>
      <c r="CA364" s="468">
        <f t="shared" si="320"/>
        <v>1553</v>
      </c>
      <c r="CB364" s="468">
        <f t="shared" si="320"/>
        <v>2039</v>
      </c>
      <c r="CC364" s="468">
        <f t="shared" si="320"/>
        <v>0</v>
      </c>
      <c r="CD364" s="147">
        <v>1572</v>
      </c>
      <c r="CE364" s="147">
        <v>1553</v>
      </c>
      <c r="CF364" s="147">
        <v>1553</v>
      </c>
      <c r="CG364" s="471"/>
      <c r="CH364" s="478">
        <f t="shared" si="276"/>
        <v>0</v>
      </c>
      <c r="CI364" s="479">
        <f t="shared" si="277"/>
        <v>0</v>
      </c>
      <c r="CJ364" s="479">
        <f t="shared" si="278"/>
        <v>0</v>
      </c>
      <c r="CK364" s="479">
        <f t="shared" si="279"/>
        <v>9625</v>
      </c>
      <c r="CL364" s="479">
        <f t="shared" si="280"/>
        <v>12496</v>
      </c>
      <c r="CM364" s="479">
        <f t="shared" si="281"/>
        <v>0</v>
      </c>
      <c r="CN364" s="479">
        <f t="shared" si="282"/>
        <v>10173</v>
      </c>
      <c r="CO364" s="479">
        <f t="shared" si="283"/>
        <v>10215</v>
      </c>
      <c r="CP364" s="479">
        <f t="shared" si="284"/>
        <v>10215</v>
      </c>
      <c r="CR364" s="253">
        <f t="shared" si="285"/>
        <v>590</v>
      </c>
      <c r="CS364" s="254">
        <f t="shared" si="286"/>
        <v>10215</v>
      </c>
    </row>
    <row r="365" spans="1:97" ht="15" customHeight="1" x14ac:dyDescent="0.25">
      <c r="A365" s="9"/>
      <c r="B365" s="480">
        <v>79</v>
      </c>
      <c r="C365" s="481" t="s">
        <v>609</v>
      </c>
      <c r="D365" s="481" t="s">
        <v>318</v>
      </c>
      <c r="E365" s="482" t="s">
        <v>735</v>
      </c>
      <c r="F365" s="483"/>
      <c r="G365" s="484">
        <f t="shared" ref="G365:K365" si="321">SUM(G366:G368)</f>
        <v>0</v>
      </c>
      <c r="H365" s="484">
        <f t="shared" si="321"/>
        <v>0</v>
      </c>
      <c r="I365" s="484">
        <f t="shared" si="321"/>
        <v>1689</v>
      </c>
      <c r="J365" s="484">
        <f t="shared" si="321"/>
        <v>1848</v>
      </c>
      <c r="K365" s="484">
        <f t="shared" si="321"/>
        <v>0</v>
      </c>
      <c r="L365" s="485">
        <v>1709</v>
      </c>
      <c r="M365" s="485">
        <v>1731</v>
      </c>
      <c r="N365" s="485">
        <v>1731</v>
      </c>
      <c r="O365" s="486"/>
      <c r="P365" s="487">
        <f t="shared" ref="P365:R365" si="322">SUM(P366:P368)</f>
        <v>0</v>
      </c>
      <c r="Q365" s="484">
        <f t="shared" si="322"/>
        <v>0</v>
      </c>
      <c r="R365" s="484">
        <f t="shared" si="322"/>
        <v>0</v>
      </c>
      <c r="S365" s="484">
        <f>SUM(S366:S368)</f>
        <v>810</v>
      </c>
      <c r="T365" s="484">
        <f t="shared" ref="T365:U365" si="323">SUM(T366:T368)</f>
        <v>1027</v>
      </c>
      <c r="U365" s="484">
        <f t="shared" si="323"/>
        <v>0</v>
      </c>
      <c r="V365" s="233">
        <v>909</v>
      </c>
      <c r="W365" s="234">
        <v>908</v>
      </c>
      <c r="X365" s="235">
        <v>908</v>
      </c>
      <c r="Y365" s="489"/>
      <c r="Z365" s="487">
        <f t="shared" ref="Z365:AB365" si="324">SUM(Z366:Z368)</f>
        <v>0</v>
      </c>
      <c r="AA365" s="484">
        <f t="shared" si="324"/>
        <v>0</v>
      </c>
      <c r="AB365" s="484">
        <f t="shared" si="324"/>
        <v>0</v>
      </c>
      <c r="AC365" s="484">
        <v>830</v>
      </c>
      <c r="AD365" s="484">
        <f t="shared" ref="AD365:AE365" si="325">SUM(AD366:AD368)</f>
        <v>1018</v>
      </c>
      <c r="AE365" s="484">
        <f t="shared" si="325"/>
        <v>0</v>
      </c>
      <c r="AF365" s="146">
        <v>838</v>
      </c>
      <c r="AG365" s="146">
        <v>838</v>
      </c>
      <c r="AH365" s="146">
        <v>838</v>
      </c>
      <c r="AI365" s="489"/>
      <c r="AJ365" s="487">
        <f t="shared" ref="AJ365:AO365" si="326">SUM(AJ366:AJ368)</f>
        <v>0</v>
      </c>
      <c r="AK365" s="484">
        <f t="shared" si="326"/>
        <v>0</v>
      </c>
      <c r="AL365" s="484">
        <f t="shared" si="326"/>
        <v>0</v>
      </c>
      <c r="AM365" s="484">
        <f t="shared" si="326"/>
        <v>1184</v>
      </c>
      <c r="AN365" s="484">
        <f t="shared" si="326"/>
        <v>1369</v>
      </c>
      <c r="AO365" s="484">
        <f t="shared" si="326"/>
        <v>0</v>
      </c>
      <c r="AP365" s="146">
        <v>1138</v>
      </c>
      <c r="AQ365" s="146">
        <v>1138</v>
      </c>
      <c r="AR365" s="146">
        <v>1138</v>
      </c>
      <c r="AS365" s="489"/>
      <c r="AT365" s="487">
        <f t="shared" ref="AT365:AY365" si="327">SUM(AT366:AT368)</f>
        <v>0</v>
      </c>
      <c r="AU365" s="484">
        <f t="shared" si="327"/>
        <v>0</v>
      </c>
      <c r="AV365" s="484">
        <f t="shared" si="327"/>
        <v>0</v>
      </c>
      <c r="AW365" s="484">
        <f t="shared" si="327"/>
        <v>1050</v>
      </c>
      <c r="AX365" s="127">
        <v>1717</v>
      </c>
      <c r="AY365" s="484">
        <f t="shared" si="327"/>
        <v>0</v>
      </c>
      <c r="AZ365" s="146">
        <v>1399</v>
      </c>
      <c r="BA365" s="146">
        <v>1399</v>
      </c>
      <c r="BB365" s="146">
        <v>1399</v>
      </c>
      <c r="BC365" s="489"/>
      <c r="BD365" s="487">
        <f t="shared" ref="BD365:BI365" si="328">SUM(BD366:BD368)</f>
        <v>0</v>
      </c>
      <c r="BE365" s="484">
        <f t="shared" si="328"/>
        <v>0</v>
      </c>
      <c r="BF365" s="484">
        <f t="shared" si="328"/>
        <v>0</v>
      </c>
      <c r="BG365" s="484">
        <f t="shared" si="328"/>
        <v>1000</v>
      </c>
      <c r="BH365" s="484">
        <f t="shared" si="328"/>
        <v>1512</v>
      </c>
      <c r="BI365" s="484">
        <f t="shared" si="328"/>
        <v>0</v>
      </c>
      <c r="BJ365" s="146">
        <f>SUM(BJ366:BJ368)</f>
        <v>1058</v>
      </c>
      <c r="BK365" s="146">
        <v>1098</v>
      </c>
      <c r="BL365" s="146">
        <v>1098</v>
      </c>
      <c r="BM365" s="489"/>
      <c r="BN365" s="487">
        <f t="shared" ref="BN365:BQ365" si="329">SUM(BN366:BN368)</f>
        <v>0</v>
      </c>
      <c r="BO365" s="484">
        <f t="shared" si="329"/>
        <v>0</v>
      </c>
      <c r="BP365" s="484">
        <f t="shared" si="329"/>
        <v>0</v>
      </c>
      <c r="BQ365" s="484">
        <f t="shared" si="329"/>
        <v>1509</v>
      </c>
      <c r="BR365" s="146">
        <v>1966</v>
      </c>
      <c r="BS365" s="146">
        <v>0</v>
      </c>
      <c r="BT365" s="146">
        <v>1550</v>
      </c>
      <c r="BU365" s="146">
        <v>1550</v>
      </c>
      <c r="BV365" s="146">
        <v>1550</v>
      </c>
      <c r="BW365" s="490"/>
      <c r="BX365" s="487">
        <f t="shared" ref="BX365:CC365" si="330">SUM(BX366:BX368)</f>
        <v>0</v>
      </c>
      <c r="BY365" s="484">
        <f t="shared" si="330"/>
        <v>0</v>
      </c>
      <c r="BZ365" s="484">
        <f t="shared" si="330"/>
        <v>0</v>
      </c>
      <c r="CA365" s="484">
        <f t="shared" si="330"/>
        <v>1553</v>
      </c>
      <c r="CB365" s="484">
        <f t="shared" si="330"/>
        <v>2039</v>
      </c>
      <c r="CC365" s="484">
        <f t="shared" si="330"/>
        <v>0</v>
      </c>
      <c r="CD365" s="146">
        <v>1572</v>
      </c>
      <c r="CE365" s="146">
        <v>1553</v>
      </c>
      <c r="CF365" s="146">
        <v>1553</v>
      </c>
      <c r="CG365" s="491"/>
      <c r="CH365" s="492">
        <f t="shared" si="276"/>
        <v>0</v>
      </c>
      <c r="CI365" s="493">
        <f t="shared" si="277"/>
        <v>0</v>
      </c>
      <c r="CJ365" s="493">
        <f t="shared" si="278"/>
        <v>0</v>
      </c>
      <c r="CK365" s="493">
        <f t="shared" si="279"/>
        <v>9625</v>
      </c>
      <c r="CL365" s="493">
        <f t="shared" si="280"/>
        <v>12496</v>
      </c>
      <c r="CM365" s="493">
        <f t="shared" si="281"/>
        <v>0</v>
      </c>
      <c r="CN365" s="493">
        <f t="shared" si="282"/>
        <v>10173</v>
      </c>
      <c r="CO365" s="493">
        <f t="shared" si="283"/>
        <v>10215</v>
      </c>
      <c r="CP365" s="493">
        <f t="shared" si="284"/>
        <v>10215</v>
      </c>
      <c r="CQ365"/>
      <c r="CR365" s="255">
        <f t="shared" si="285"/>
        <v>590</v>
      </c>
      <c r="CS365" s="256">
        <f t="shared" si="286"/>
        <v>10215</v>
      </c>
    </row>
    <row r="366" spans="1:97" ht="15" customHeight="1" x14ac:dyDescent="0.25">
      <c r="A366" s="9"/>
      <c r="B366" s="495">
        <v>79</v>
      </c>
      <c r="C366" s="496" t="s">
        <v>609</v>
      </c>
      <c r="D366" s="496" t="s">
        <v>318</v>
      </c>
      <c r="E366" s="497" t="s">
        <v>735</v>
      </c>
      <c r="F366" s="526"/>
      <c r="G366" s="499">
        <v>0</v>
      </c>
      <c r="H366" s="499">
        <v>0</v>
      </c>
      <c r="I366" s="499">
        <v>870</v>
      </c>
      <c r="J366" s="499">
        <v>978</v>
      </c>
      <c r="K366" s="499">
        <v>0</v>
      </c>
      <c r="L366" s="500">
        <v>891</v>
      </c>
      <c r="M366" s="500">
        <v>911</v>
      </c>
      <c r="N366" s="500">
        <v>911</v>
      </c>
      <c r="O366" s="501"/>
      <c r="P366" s="502">
        <v>0</v>
      </c>
      <c r="Q366" s="499">
        <v>0</v>
      </c>
      <c r="R366" s="499">
        <v>0</v>
      </c>
      <c r="S366" s="499">
        <v>630</v>
      </c>
      <c r="T366" s="499">
        <v>827</v>
      </c>
      <c r="U366" s="499">
        <v>0</v>
      </c>
      <c r="V366" s="228">
        <v>704</v>
      </c>
      <c r="W366" s="228">
        <v>726</v>
      </c>
      <c r="X366" s="229">
        <v>726</v>
      </c>
      <c r="Y366" s="504"/>
      <c r="Z366" s="502">
        <v>0</v>
      </c>
      <c r="AA366" s="499">
        <v>0</v>
      </c>
      <c r="AB366" s="499">
        <v>0</v>
      </c>
      <c r="AC366" s="499">
        <v>0</v>
      </c>
      <c r="AD366" s="499">
        <v>906</v>
      </c>
      <c r="AE366" s="499">
        <v>0</v>
      </c>
      <c r="AF366" s="175">
        <v>754</v>
      </c>
      <c r="AG366" s="175">
        <v>754</v>
      </c>
      <c r="AH366" s="175">
        <v>754</v>
      </c>
      <c r="AI366" s="504"/>
      <c r="AJ366" s="502">
        <v>0</v>
      </c>
      <c r="AK366" s="499">
        <v>0</v>
      </c>
      <c r="AL366" s="499">
        <v>0</v>
      </c>
      <c r="AM366" s="499">
        <v>1060</v>
      </c>
      <c r="AN366" s="499">
        <v>1249</v>
      </c>
      <c r="AO366" s="499">
        <v>0</v>
      </c>
      <c r="AP366" s="175">
        <v>1026</v>
      </c>
      <c r="AQ366" s="175">
        <v>1026</v>
      </c>
      <c r="AR366" s="175">
        <v>1026</v>
      </c>
      <c r="AS366" s="504"/>
      <c r="AT366" s="502">
        <v>0</v>
      </c>
      <c r="AU366" s="499">
        <v>0</v>
      </c>
      <c r="AV366" s="499">
        <v>0</v>
      </c>
      <c r="AW366" s="499">
        <v>690</v>
      </c>
      <c r="AX366" s="129">
        <v>1305</v>
      </c>
      <c r="AY366" s="499">
        <v>0</v>
      </c>
      <c r="AZ366" s="175">
        <v>1038</v>
      </c>
      <c r="BA366" s="175">
        <v>1038</v>
      </c>
      <c r="BB366" s="175">
        <v>1038</v>
      </c>
      <c r="BC366" s="504"/>
      <c r="BD366" s="502">
        <v>0</v>
      </c>
      <c r="BE366" s="499">
        <v>0</v>
      </c>
      <c r="BF366" s="499">
        <v>0</v>
      </c>
      <c r="BG366" s="499">
        <v>1000</v>
      </c>
      <c r="BH366" s="499">
        <v>1187</v>
      </c>
      <c r="BI366" s="499">
        <v>0</v>
      </c>
      <c r="BJ366" s="175">
        <v>856</v>
      </c>
      <c r="BK366" s="175">
        <v>896</v>
      </c>
      <c r="BL366" s="175">
        <v>896</v>
      </c>
      <c r="BM366" s="504"/>
      <c r="BN366" s="502">
        <v>0</v>
      </c>
      <c r="BO366" s="499">
        <v>0</v>
      </c>
      <c r="BP366" s="499">
        <v>0</v>
      </c>
      <c r="BQ366" s="499">
        <v>1259</v>
      </c>
      <c r="BR366" s="175">
        <v>1616</v>
      </c>
      <c r="BS366" s="175">
        <v>0</v>
      </c>
      <c r="BT366" s="175">
        <v>1290</v>
      </c>
      <c r="BU366" s="175">
        <v>1290</v>
      </c>
      <c r="BV366" s="175">
        <v>1290</v>
      </c>
      <c r="BW366" s="505"/>
      <c r="BX366" s="502">
        <v>0</v>
      </c>
      <c r="BY366" s="499">
        <v>0</v>
      </c>
      <c r="BZ366" s="499">
        <v>0</v>
      </c>
      <c r="CA366" s="499">
        <v>1553</v>
      </c>
      <c r="CB366" s="499">
        <v>1522</v>
      </c>
      <c r="CC366" s="499">
        <v>0</v>
      </c>
      <c r="CD366" s="175">
        <v>1193</v>
      </c>
      <c r="CE366" s="175">
        <v>1282</v>
      </c>
      <c r="CF366" s="175">
        <v>1282</v>
      </c>
      <c r="CG366" s="506"/>
      <c r="CH366" s="507">
        <f t="shared" si="276"/>
        <v>0</v>
      </c>
      <c r="CI366" s="508">
        <f t="shared" si="277"/>
        <v>0</v>
      </c>
      <c r="CJ366" s="508">
        <f t="shared" si="278"/>
        <v>0</v>
      </c>
      <c r="CK366" s="508">
        <f t="shared" si="279"/>
        <v>7062</v>
      </c>
      <c r="CL366" s="508">
        <f t="shared" si="280"/>
        <v>9590</v>
      </c>
      <c r="CM366" s="508">
        <f t="shared" si="281"/>
        <v>0</v>
      </c>
      <c r="CN366" s="508">
        <f t="shared" si="282"/>
        <v>7752</v>
      </c>
      <c r="CO366" s="508">
        <f t="shared" si="283"/>
        <v>7923</v>
      </c>
      <c r="CP366" s="508">
        <f t="shared" si="284"/>
        <v>7923</v>
      </c>
      <c r="CQ366" s="249"/>
      <c r="CR366" s="264">
        <f t="shared" si="285"/>
        <v>861</v>
      </c>
      <c r="CS366" s="257">
        <f t="shared" si="286"/>
        <v>7923</v>
      </c>
    </row>
    <row r="367" spans="1:97" ht="15" customHeight="1" x14ac:dyDescent="0.25">
      <c r="A367" s="9"/>
      <c r="B367" s="495">
        <v>79</v>
      </c>
      <c r="C367" s="496" t="s">
        <v>609</v>
      </c>
      <c r="D367" s="496" t="s">
        <v>319</v>
      </c>
      <c r="E367" s="497" t="s">
        <v>736</v>
      </c>
      <c r="F367" s="498"/>
      <c r="G367" s="499">
        <v>0</v>
      </c>
      <c r="H367" s="499">
        <v>0</v>
      </c>
      <c r="I367" s="499">
        <v>22</v>
      </c>
      <c r="J367" s="499">
        <v>22</v>
      </c>
      <c r="K367" s="499">
        <v>0</v>
      </c>
      <c r="L367" s="500">
        <v>22</v>
      </c>
      <c r="M367" s="500">
        <v>22</v>
      </c>
      <c r="N367" s="500">
        <v>22</v>
      </c>
      <c r="O367" s="501"/>
      <c r="P367" s="502">
        <v>0</v>
      </c>
      <c r="Q367" s="499">
        <v>0</v>
      </c>
      <c r="R367" s="499">
        <v>0</v>
      </c>
      <c r="S367" s="503"/>
      <c r="T367" s="503"/>
      <c r="U367" s="503"/>
      <c r="V367" s="228"/>
      <c r="W367" s="228"/>
      <c r="X367" s="229"/>
      <c r="Y367" s="504"/>
      <c r="Z367" s="502">
        <v>0</v>
      </c>
      <c r="AA367" s="499">
        <v>0</v>
      </c>
      <c r="AB367" s="499">
        <v>0</v>
      </c>
      <c r="AC367" s="499">
        <v>0</v>
      </c>
      <c r="AD367" s="503"/>
      <c r="AE367" s="503"/>
      <c r="AF367" s="175"/>
      <c r="AG367" s="175"/>
      <c r="AH367" s="175"/>
      <c r="AI367" s="504"/>
      <c r="AJ367" s="502">
        <v>0</v>
      </c>
      <c r="AK367" s="499">
        <v>0</v>
      </c>
      <c r="AL367" s="499">
        <v>0</v>
      </c>
      <c r="AM367" s="499">
        <v>0</v>
      </c>
      <c r="AN367" s="499">
        <v>0</v>
      </c>
      <c r="AO367" s="499">
        <v>0</v>
      </c>
      <c r="AP367" s="175">
        <v>0</v>
      </c>
      <c r="AQ367" s="175">
        <v>0</v>
      </c>
      <c r="AR367" s="175">
        <v>0</v>
      </c>
      <c r="AS367" s="504"/>
      <c r="AT367" s="502">
        <v>0</v>
      </c>
      <c r="AU367" s="499">
        <v>0</v>
      </c>
      <c r="AV367" s="499">
        <v>0</v>
      </c>
      <c r="AW367" s="499">
        <v>0</v>
      </c>
      <c r="AX367" s="129"/>
      <c r="AY367" s="503"/>
      <c r="AZ367" s="175"/>
      <c r="BA367" s="175"/>
      <c r="BB367" s="175"/>
      <c r="BC367" s="504"/>
      <c r="BD367" s="502">
        <v>0</v>
      </c>
      <c r="BE367" s="499">
        <v>0</v>
      </c>
      <c r="BF367" s="499">
        <v>0</v>
      </c>
      <c r="BG367" s="499">
        <v>0</v>
      </c>
      <c r="BH367" s="499">
        <v>0</v>
      </c>
      <c r="BI367" s="499">
        <v>0</v>
      </c>
      <c r="BJ367" s="175">
        <v>0</v>
      </c>
      <c r="BK367" s="175">
        <v>0</v>
      </c>
      <c r="BL367" s="175">
        <v>0</v>
      </c>
      <c r="BM367" s="504"/>
      <c r="BN367" s="502">
        <v>0</v>
      </c>
      <c r="BO367" s="499">
        <v>0</v>
      </c>
      <c r="BP367" s="499">
        <v>0</v>
      </c>
      <c r="BQ367" s="499">
        <v>0</v>
      </c>
      <c r="BR367" s="175">
        <v>0</v>
      </c>
      <c r="BS367" s="175">
        <v>0</v>
      </c>
      <c r="BT367" s="175"/>
      <c r="BU367" s="175"/>
      <c r="BV367" s="175"/>
      <c r="BW367" s="505"/>
      <c r="BX367" s="502">
        <v>0</v>
      </c>
      <c r="BY367" s="499">
        <v>0</v>
      </c>
      <c r="BZ367" s="499">
        <v>0</v>
      </c>
      <c r="CA367" s="499">
        <v>0</v>
      </c>
      <c r="CB367" s="499">
        <v>22</v>
      </c>
      <c r="CC367" s="499">
        <v>0</v>
      </c>
      <c r="CD367" s="175">
        <v>0</v>
      </c>
      <c r="CE367" s="175">
        <v>0</v>
      </c>
      <c r="CF367" s="175">
        <v>0</v>
      </c>
      <c r="CG367" s="506"/>
      <c r="CH367" s="507">
        <f t="shared" si="276"/>
        <v>0</v>
      </c>
      <c r="CI367" s="508">
        <f t="shared" si="277"/>
        <v>0</v>
      </c>
      <c r="CJ367" s="508">
        <f t="shared" si="278"/>
        <v>0</v>
      </c>
      <c r="CK367" s="508">
        <f t="shared" si="279"/>
        <v>22</v>
      </c>
      <c r="CL367" s="508">
        <f t="shared" si="280"/>
        <v>44</v>
      </c>
      <c r="CM367" s="508">
        <f t="shared" si="281"/>
        <v>0</v>
      </c>
      <c r="CN367" s="508">
        <f t="shared" si="282"/>
        <v>22</v>
      </c>
      <c r="CO367" s="508">
        <f t="shared" si="283"/>
        <v>22</v>
      </c>
      <c r="CP367" s="508">
        <f t="shared" si="284"/>
        <v>22</v>
      </c>
      <c r="CQ367" s="249"/>
      <c r="CR367" s="264">
        <f t="shared" si="285"/>
        <v>0</v>
      </c>
      <c r="CS367" s="257">
        <f t="shared" si="286"/>
        <v>22</v>
      </c>
    </row>
    <row r="368" spans="1:97" ht="15" customHeight="1" x14ac:dyDescent="0.25">
      <c r="A368" s="9"/>
      <c r="B368" s="495">
        <v>79</v>
      </c>
      <c r="C368" s="496" t="s">
        <v>609</v>
      </c>
      <c r="D368" s="496" t="s">
        <v>320</v>
      </c>
      <c r="E368" s="497" t="s">
        <v>737</v>
      </c>
      <c r="F368" s="498"/>
      <c r="G368" s="499">
        <v>0</v>
      </c>
      <c r="H368" s="499">
        <v>0</v>
      </c>
      <c r="I368" s="499">
        <v>797</v>
      </c>
      <c r="J368" s="499">
        <v>848</v>
      </c>
      <c r="K368" s="499">
        <v>0</v>
      </c>
      <c r="L368" s="500">
        <v>796</v>
      </c>
      <c r="M368" s="500">
        <v>798</v>
      </c>
      <c r="N368" s="500">
        <v>798</v>
      </c>
      <c r="O368" s="501"/>
      <c r="P368" s="502">
        <v>0</v>
      </c>
      <c r="Q368" s="499">
        <v>0</v>
      </c>
      <c r="R368" s="499">
        <v>0</v>
      </c>
      <c r="S368" s="499">
        <v>180</v>
      </c>
      <c r="T368" s="499">
        <v>200</v>
      </c>
      <c r="U368" s="499">
        <v>0</v>
      </c>
      <c r="V368" s="228">
        <v>205</v>
      </c>
      <c r="W368" s="228">
        <v>182</v>
      </c>
      <c r="X368" s="229">
        <v>182</v>
      </c>
      <c r="Y368" s="504"/>
      <c r="Z368" s="502">
        <v>0</v>
      </c>
      <c r="AA368" s="499">
        <v>0</v>
      </c>
      <c r="AB368" s="499">
        <v>0</v>
      </c>
      <c r="AC368" s="499">
        <v>0</v>
      </c>
      <c r="AD368" s="499">
        <v>112</v>
      </c>
      <c r="AE368" s="499">
        <v>0</v>
      </c>
      <c r="AF368" s="175">
        <v>84</v>
      </c>
      <c r="AG368" s="175">
        <v>84</v>
      </c>
      <c r="AH368" s="175">
        <v>84</v>
      </c>
      <c r="AI368" s="504"/>
      <c r="AJ368" s="502">
        <v>0</v>
      </c>
      <c r="AK368" s="499">
        <v>0</v>
      </c>
      <c r="AL368" s="499">
        <v>0</v>
      </c>
      <c r="AM368" s="499">
        <v>124</v>
      </c>
      <c r="AN368" s="499">
        <v>120</v>
      </c>
      <c r="AO368" s="499">
        <v>0</v>
      </c>
      <c r="AP368" s="175">
        <v>112</v>
      </c>
      <c r="AQ368" s="175">
        <v>112</v>
      </c>
      <c r="AR368" s="175">
        <v>112</v>
      </c>
      <c r="AS368" s="504"/>
      <c r="AT368" s="502">
        <v>0</v>
      </c>
      <c r="AU368" s="499">
        <v>0</v>
      </c>
      <c r="AV368" s="499">
        <v>0</v>
      </c>
      <c r="AW368" s="499">
        <v>360</v>
      </c>
      <c r="AX368" s="129">
        <v>412</v>
      </c>
      <c r="AY368" s="499">
        <v>0</v>
      </c>
      <c r="AZ368" s="175">
        <v>361</v>
      </c>
      <c r="BA368" s="175">
        <v>361</v>
      </c>
      <c r="BB368" s="175">
        <v>361</v>
      </c>
      <c r="BC368" s="504"/>
      <c r="BD368" s="502">
        <v>0</v>
      </c>
      <c r="BE368" s="499">
        <v>0</v>
      </c>
      <c r="BF368" s="499">
        <v>0</v>
      </c>
      <c r="BG368" s="499">
        <v>0</v>
      </c>
      <c r="BH368" s="499">
        <v>325</v>
      </c>
      <c r="BI368" s="499">
        <v>0</v>
      </c>
      <c r="BJ368" s="175">
        <v>202</v>
      </c>
      <c r="BK368" s="175">
        <v>202</v>
      </c>
      <c r="BL368" s="175">
        <v>202</v>
      </c>
      <c r="BM368" s="504"/>
      <c r="BN368" s="502">
        <v>0</v>
      </c>
      <c r="BO368" s="499">
        <v>0</v>
      </c>
      <c r="BP368" s="499">
        <v>0</v>
      </c>
      <c r="BQ368" s="499">
        <v>250</v>
      </c>
      <c r="BR368" s="175">
        <v>350</v>
      </c>
      <c r="BS368" s="175">
        <v>0</v>
      </c>
      <c r="BT368" s="175">
        <v>260</v>
      </c>
      <c r="BU368" s="175">
        <v>260</v>
      </c>
      <c r="BV368" s="175">
        <v>260</v>
      </c>
      <c r="BW368" s="505"/>
      <c r="BX368" s="502">
        <v>0</v>
      </c>
      <c r="BY368" s="499">
        <v>0</v>
      </c>
      <c r="BZ368" s="499">
        <v>0</v>
      </c>
      <c r="CA368" s="499">
        <v>0</v>
      </c>
      <c r="CB368" s="499">
        <v>495</v>
      </c>
      <c r="CC368" s="499">
        <v>0</v>
      </c>
      <c r="CD368" s="175">
        <v>379</v>
      </c>
      <c r="CE368" s="175">
        <v>271</v>
      </c>
      <c r="CF368" s="175">
        <v>271</v>
      </c>
      <c r="CG368" s="506"/>
      <c r="CH368" s="507">
        <f t="shared" si="276"/>
        <v>0</v>
      </c>
      <c r="CI368" s="508">
        <f t="shared" si="277"/>
        <v>0</v>
      </c>
      <c r="CJ368" s="508">
        <f t="shared" si="278"/>
        <v>0</v>
      </c>
      <c r="CK368" s="508">
        <f t="shared" si="279"/>
        <v>1711</v>
      </c>
      <c r="CL368" s="508">
        <f t="shared" si="280"/>
        <v>2862</v>
      </c>
      <c r="CM368" s="508">
        <f t="shared" si="281"/>
        <v>0</v>
      </c>
      <c r="CN368" s="508">
        <f t="shared" si="282"/>
        <v>2399</v>
      </c>
      <c r="CO368" s="508">
        <f t="shared" si="283"/>
        <v>2270</v>
      </c>
      <c r="CP368" s="508">
        <f t="shared" si="284"/>
        <v>2270</v>
      </c>
      <c r="CQ368" s="249"/>
      <c r="CR368" s="264">
        <f t="shared" si="285"/>
        <v>559</v>
      </c>
      <c r="CS368" s="257">
        <f t="shared" si="286"/>
        <v>2270</v>
      </c>
    </row>
    <row r="369" spans="1:97" ht="15" customHeight="1" x14ac:dyDescent="0.25">
      <c r="B369" s="527">
        <v>82</v>
      </c>
      <c r="C369" s="475" t="s">
        <v>738</v>
      </c>
      <c r="D369" s="475" t="s">
        <v>609</v>
      </c>
      <c r="E369" s="476" t="s">
        <v>609</v>
      </c>
      <c r="F369" s="467">
        <f t="shared" ref="F369:K369" si="331">SUM(F370+F373+F378+F382+F395)</f>
        <v>0</v>
      </c>
      <c r="G369" s="468">
        <f t="shared" si="331"/>
        <v>0</v>
      </c>
      <c r="H369" s="468">
        <f t="shared" si="331"/>
        <v>0</v>
      </c>
      <c r="I369" s="512">
        <f t="shared" si="331"/>
        <v>174</v>
      </c>
      <c r="J369" s="468">
        <f t="shared" si="331"/>
        <v>190</v>
      </c>
      <c r="K369" s="468">
        <f t="shared" si="331"/>
        <v>0</v>
      </c>
      <c r="L369" s="465">
        <v>182</v>
      </c>
      <c r="M369" s="465">
        <v>160</v>
      </c>
      <c r="N369" s="465">
        <v>178</v>
      </c>
      <c r="O369" s="477"/>
      <c r="P369" s="467">
        <f t="shared" ref="P369:U369" si="332">SUM(P370+P373+P378+P382+P395)</f>
        <v>15</v>
      </c>
      <c r="Q369" s="468">
        <f t="shared" si="332"/>
        <v>15</v>
      </c>
      <c r="R369" s="468">
        <f t="shared" si="332"/>
        <v>0</v>
      </c>
      <c r="S369" s="468">
        <f t="shared" si="332"/>
        <v>15</v>
      </c>
      <c r="T369" s="468">
        <f t="shared" si="332"/>
        <v>15</v>
      </c>
      <c r="U369" s="468">
        <f t="shared" si="332"/>
        <v>0</v>
      </c>
      <c r="V369" s="174">
        <v>15</v>
      </c>
      <c r="W369" s="221">
        <v>15</v>
      </c>
      <c r="X369" s="222">
        <v>15</v>
      </c>
      <c r="Y369" s="469"/>
      <c r="Z369" s="467">
        <f t="shared" ref="Z369:AE369" si="333">SUM(Z370+Z373+Z378+Z382+Z395)</f>
        <v>9</v>
      </c>
      <c r="AA369" s="468">
        <f t="shared" si="333"/>
        <v>9</v>
      </c>
      <c r="AB369" s="468">
        <f t="shared" si="333"/>
        <v>0</v>
      </c>
      <c r="AC369" s="468">
        <f t="shared" si="333"/>
        <v>8</v>
      </c>
      <c r="AD369" s="468">
        <f t="shared" si="333"/>
        <v>12</v>
      </c>
      <c r="AE369" s="468">
        <f t="shared" si="333"/>
        <v>0</v>
      </c>
      <c r="AF369" s="147">
        <v>8</v>
      </c>
      <c r="AG369" s="147">
        <v>8</v>
      </c>
      <c r="AH369" s="147">
        <v>8</v>
      </c>
      <c r="AI369" s="469"/>
      <c r="AJ369" s="467">
        <f t="shared" ref="AJ369:AO369" si="334">SUM(AJ370+AJ373+AJ378+AJ382+AJ395)</f>
        <v>9</v>
      </c>
      <c r="AK369" s="468">
        <f t="shared" si="334"/>
        <v>9</v>
      </c>
      <c r="AL369" s="468">
        <f t="shared" si="334"/>
        <v>0</v>
      </c>
      <c r="AM369" s="512">
        <f t="shared" si="334"/>
        <v>95</v>
      </c>
      <c r="AN369" s="468">
        <f t="shared" si="334"/>
        <v>104</v>
      </c>
      <c r="AO369" s="468">
        <f t="shared" si="334"/>
        <v>0</v>
      </c>
      <c r="AP369" s="147">
        <v>79</v>
      </c>
      <c r="AQ369" s="147">
        <v>79</v>
      </c>
      <c r="AR369" s="147">
        <v>79</v>
      </c>
      <c r="AS369" s="469"/>
      <c r="AT369" s="467">
        <f t="shared" ref="AT369:AY369" si="335">SUM(AT370+AT373+AT378+AT382+AT395)</f>
        <v>59</v>
      </c>
      <c r="AU369" s="468">
        <f t="shared" si="335"/>
        <v>59</v>
      </c>
      <c r="AV369" s="468">
        <f t="shared" si="335"/>
        <v>0</v>
      </c>
      <c r="AW369" s="468">
        <f t="shared" si="335"/>
        <v>60</v>
      </c>
      <c r="AX369" s="128">
        <v>62</v>
      </c>
      <c r="AY369" s="468">
        <f t="shared" si="335"/>
        <v>0</v>
      </c>
      <c r="AZ369" s="147">
        <v>58</v>
      </c>
      <c r="BA369" s="147">
        <v>58</v>
      </c>
      <c r="BB369" s="147">
        <v>58</v>
      </c>
      <c r="BC369" s="469"/>
      <c r="BD369" s="511">
        <f t="shared" ref="BD369:BI369" si="336">SUM(BD370+BD373+BD378+BD382+BD395)</f>
        <v>49</v>
      </c>
      <c r="BE369" s="468">
        <f t="shared" si="336"/>
        <v>49</v>
      </c>
      <c r="BF369" s="468">
        <f t="shared" si="336"/>
        <v>0</v>
      </c>
      <c r="BG369" s="528">
        <f t="shared" si="336"/>
        <v>49</v>
      </c>
      <c r="BH369" s="468">
        <f t="shared" si="336"/>
        <v>112</v>
      </c>
      <c r="BI369" s="468">
        <f t="shared" si="336"/>
        <v>0</v>
      </c>
      <c r="BJ369" s="147">
        <v>85</v>
      </c>
      <c r="BK369" s="147">
        <v>85</v>
      </c>
      <c r="BL369" s="147">
        <v>85</v>
      </c>
      <c r="BM369" s="469"/>
      <c r="BN369" s="467">
        <f t="shared" ref="BN369:BQ369" si="337">SUM(BN370+BN373+BN378+BN382+BN395)</f>
        <v>16</v>
      </c>
      <c r="BO369" s="468">
        <f t="shared" si="337"/>
        <v>16</v>
      </c>
      <c r="BP369" s="468">
        <f t="shared" si="337"/>
        <v>0</v>
      </c>
      <c r="BQ369" s="468">
        <f t="shared" si="337"/>
        <v>30</v>
      </c>
      <c r="BR369" s="147">
        <v>62</v>
      </c>
      <c r="BS369" s="147">
        <v>0</v>
      </c>
      <c r="BT369" s="147">
        <v>31</v>
      </c>
      <c r="BU369" s="147">
        <v>31</v>
      </c>
      <c r="BV369" s="147">
        <v>31</v>
      </c>
      <c r="BW369" s="470"/>
      <c r="BX369" s="467">
        <f t="shared" ref="BX369:CC369" si="338">SUM(BX370+BX373+BX378+BX382+BX395)</f>
        <v>77</v>
      </c>
      <c r="BY369" s="468">
        <f t="shared" si="338"/>
        <v>77</v>
      </c>
      <c r="BZ369" s="468">
        <f t="shared" si="338"/>
        <v>0</v>
      </c>
      <c r="CA369" s="468">
        <f t="shared" si="338"/>
        <v>77</v>
      </c>
      <c r="CB369" s="468">
        <f t="shared" si="338"/>
        <v>183</v>
      </c>
      <c r="CC369" s="468">
        <f t="shared" si="338"/>
        <v>0</v>
      </c>
      <c r="CD369" s="147">
        <v>104</v>
      </c>
      <c r="CE369" s="147">
        <v>169</v>
      </c>
      <c r="CF369" s="147">
        <v>169</v>
      </c>
      <c r="CG369" s="471"/>
      <c r="CH369" s="478">
        <f t="shared" si="276"/>
        <v>234</v>
      </c>
      <c r="CI369" s="479">
        <f t="shared" si="277"/>
        <v>234</v>
      </c>
      <c r="CJ369" s="479">
        <f t="shared" si="278"/>
        <v>0</v>
      </c>
      <c r="CK369" s="479">
        <f t="shared" si="279"/>
        <v>508</v>
      </c>
      <c r="CL369" s="479">
        <f t="shared" si="280"/>
        <v>740</v>
      </c>
      <c r="CM369" s="479">
        <f t="shared" si="281"/>
        <v>0</v>
      </c>
      <c r="CN369" s="479">
        <f t="shared" si="282"/>
        <v>562</v>
      </c>
      <c r="CO369" s="479">
        <f t="shared" si="283"/>
        <v>605</v>
      </c>
      <c r="CP369" s="479">
        <f t="shared" si="284"/>
        <v>623</v>
      </c>
      <c r="CR369" s="253">
        <f t="shared" si="285"/>
        <v>115</v>
      </c>
      <c r="CS369" s="254">
        <f t="shared" si="286"/>
        <v>389</v>
      </c>
    </row>
    <row r="370" spans="1:97" ht="15" customHeight="1" x14ac:dyDescent="0.25">
      <c r="A370" s="9"/>
      <c r="B370" s="480">
        <v>82</v>
      </c>
      <c r="C370" s="481" t="s">
        <v>609</v>
      </c>
      <c r="D370" s="481" t="s">
        <v>321</v>
      </c>
      <c r="E370" s="482" t="s">
        <v>739</v>
      </c>
      <c r="F370" s="483"/>
      <c r="G370" s="484">
        <f t="shared" ref="G370:K370" si="339">G371+G372</f>
        <v>0</v>
      </c>
      <c r="H370" s="484">
        <f t="shared" si="339"/>
        <v>0</v>
      </c>
      <c r="I370" s="484">
        <f t="shared" si="339"/>
        <v>54</v>
      </c>
      <c r="J370" s="484">
        <f t="shared" si="339"/>
        <v>54</v>
      </c>
      <c r="K370" s="484">
        <f t="shared" si="339"/>
        <v>0</v>
      </c>
      <c r="L370" s="485">
        <v>50</v>
      </c>
      <c r="M370" s="485">
        <v>50</v>
      </c>
      <c r="N370" s="485">
        <v>50</v>
      </c>
      <c r="O370" s="486"/>
      <c r="P370" s="487">
        <f t="shared" ref="P370:U370" si="340">P371+P372</f>
        <v>0</v>
      </c>
      <c r="Q370" s="484">
        <f t="shared" si="340"/>
        <v>0</v>
      </c>
      <c r="R370" s="484">
        <f t="shared" si="340"/>
        <v>0</v>
      </c>
      <c r="S370" s="484">
        <f t="shared" si="340"/>
        <v>0</v>
      </c>
      <c r="T370" s="484">
        <f t="shared" si="340"/>
        <v>0</v>
      </c>
      <c r="U370" s="484">
        <f t="shared" si="340"/>
        <v>0</v>
      </c>
      <c r="V370" s="239">
        <v>0</v>
      </c>
      <c r="W370" s="243">
        <v>0</v>
      </c>
      <c r="X370" s="244">
        <v>0</v>
      </c>
      <c r="Y370" s="489"/>
      <c r="Z370" s="487">
        <f t="shared" ref="Z370:AE370" si="341">Z371+Z372</f>
        <v>0</v>
      </c>
      <c r="AA370" s="484">
        <f t="shared" si="341"/>
        <v>0</v>
      </c>
      <c r="AB370" s="484">
        <f t="shared" si="341"/>
        <v>0</v>
      </c>
      <c r="AC370" s="484">
        <f t="shared" si="341"/>
        <v>0</v>
      </c>
      <c r="AD370" s="484">
        <f t="shared" si="341"/>
        <v>0</v>
      </c>
      <c r="AE370" s="484">
        <f t="shared" si="341"/>
        <v>0</v>
      </c>
      <c r="AF370" s="146">
        <v>0</v>
      </c>
      <c r="AG370" s="146">
        <v>0</v>
      </c>
      <c r="AH370" s="146">
        <v>0</v>
      </c>
      <c r="AI370" s="489"/>
      <c r="AJ370" s="487">
        <f t="shared" ref="AJ370:AO370" si="342">AJ371+AJ372</f>
        <v>0</v>
      </c>
      <c r="AK370" s="484">
        <f t="shared" si="342"/>
        <v>0</v>
      </c>
      <c r="AL370" s="484">
        <f t="shared" si="342"/>
        <v>0</v>
      </c>
      <c r="AM370" s="484">
        <f t="shared" si="342"/>
        <v>30</v>
      </c>
      <c r="AN370" s="484">
        <f t="shared" si="342"/>
        <v>35</v>
      </c>
      <c r="AO370" s="484">
        <f t="shared" si="342"/>
        <v>0</v>
      </c>
      <c r="AP370" s="146">
        <v>27</v>
      </c>
      <c r="AQ370" s="146">
        <v>27</v>
      </c>
      <c r="AR370" s="146">
        <v>27</v>
      </c>
      <c r="AS370" s="489"/>
      <c r="AT370" s="487">
        <f t="shared" ref="AT370:AY370" si="343">AT371+AT372</f>
        <v>0</v>
      </c>
      <c r="AU370" s="484">
        <f t="shared" si="343"/>
        <v>0</v>
      </c>
      <c r="AV370" s="484">
        <f t="shared" si="343"/>
        <v>0</v>
      </c>
      <c r="AW370" s="484">
        <f t="shared" si="343"/>
        <v>10</v>
      </c>
      <c r="AX370" s="127">
        <v>12</v>
      </c>
      <c r="AY370" s="484">
        <f t="shared" si="343"/>
        <v>0</v>
      </c>
      <c r="AZ370" s="146">
        <v>12</v>
      </c>
      <c r="BA370" s="146">
        <v>12</v>
      </c>
      <c r="BB370" s="146">
        <v>12</v>
      </c>
      <c r="BC370" s="489"/>
      <c r="BD370" s="487">
        <f t="shared" ref="BD370:BI370" si="344">BD371+BD372</f>
        <v>5</v>
      </c>
      <c r="BE370" s="484">
        <f t="shared" si="344"/>
        <v>5</v>
      </c>
      <c r="BF370" s="484">
        <f t="shared" si="344"/>
        <v>0</v>
      </c>
      <c r="BG370" s="529">
        <v>11</v>
      </c>
      <c r="BH370" s="484">
        <f t="shared" si="344"/>
        <v>24</v>
      </c>
      <c r="BI370" s="484">
        <f t="shared" si="344"/>
        <v>0</v>
      </c>
      <c r="BJ370" s="146">
        <v>20</v>
      </c>
      <c r="BK370" s="146">
        <v>20</v>
      </c>
      <c r="BL370" s="146">
        <v>20</v>
      </c>
      <c r="BM370" s="489"/>
      <c r="BN370" s="487">
        <f t="shared" ref="BN370:BQ370" si="345">BN371+BN372</f>
        <v>2</v>
      </c>
      <c r="BO370" s="484">
        <f t="shared" si="345"/>
        <v>2</v>
      </c>
      <c r="BP370" s="484">
        <f t="shared" si="345"/>
        <v>0</v>
      </c>
      <c r="BQ370" s="484">
        <f t="shared" si="345"/>
        <v>8</v>
      </c>
      <c r="BR370" s="146">
        <v>16</v>
      </c>
      <c r="BS370" s="146">
        <v>0</v>
      </c>
      <c r="BT370" s="146">
        <v>7</v>
      </c>
      <c r="BU370" s="146">
        <v>7</v>
      </c>
      <c r="BV370" s="146">
        <v>7</v>
      </c>
      <c r="BW370" s="490"/>
      <c r="BX370" s="487">
        <f t="shared" ref="BX370:CC370" si="346">BX371+BX372</f>
        <v>4</v>
      </c>
      <c r="BY370" s="484">
        <f t="shared" si="346"/>
        <v>4</v>
      </c>
      <c r="BZ370" s="484">
        <f t="shared" si="346"/>
        <v>0</v>
      </c>
      <c r="CA370" s="484">
        <f t="shared" si="346"/>
        <v>4</v>
      </c>
      <c r="CB370" s="484">
        <f t="shared" si="346"/>
        <v>45</v>
      </c>
      <c r="CC370" s="484">
        <f t="shared" si="346"/>
        <v>0</v>
      </c>
      <c r="CD370" s="146">
        <v>23</v>
      </c>
      <c r="CE370" s="146">
        <v>43</v>
      </c>
      <c r="CF370" s="146">
        <v>43</v>
      </c>
      <c r="CG370" s="491"/>
      <c r="CH370" s="492">
        <f t="shared" si="276"/>
        <v>11</v>
      </c>
      <c r="CI370" s="493">
        <f t="shared" si="277"/>
        <v>11</v>
      </c>
      <c r="CJ370" s="493">
        <f t="shared" si="278"/>
        <v>0</v>
      </c>
      <c r="CK370" s="493">
        <f t="shared" si="279"/>
        <v>117</v>
      </c>
      <c r="CL370" s="493">
        <f t="shared" si="280"/>
        <v>186</v>
      </c>
      <c r="CM370" s="493">
        <f t="shared" si="281"/>
        <v>0</v>
      </c>
      <c r="CN370" s="493">
        <f t="shared" si="282"/>
        <v>139</v>
      </c>
      <c r="CO370" s="493">
        <f t="shared" si="283"/>
        <v>159</v>
      </c>
      <c r="CP370" s="493">
        <f t="shared" si="284"/>
        <v>159</v>
      </c>
      <c r="CQ370"/>
      <c r="CR370" s="255">
        <f t="shared" si="285"/>
        <v>42</v>
      </c>
      <c r="CS370" s="256">
        <f t="shared" si="286"/>
        <v>148</v>
      </c>
    </row>
    <row r="371" spans="1:97" ht="15" customHeight="1" x14ac:dyDescent="0.25">
      <c r="A371" s="9"/>
      <c r="B371" s="495">
        <v>82</v>
      </c>
      <c r="C371" s="496" t="s">
        <v>609</v>
      </c>
      <c r="D371" s="496" t="s">
        <v>321</v>
      </c>
      <c r="E371" s="497" t="s">
        <v>739</v>
      </c>
      <c r="F371" s="526"/>
      <c r="G371" s="499">
        <v>0</v>
      </c>
      <c r="H371" s="499">
        <v>0</v>
      </c>
      <c r="I371" s="499">
        <v>54</v>
      </c>
      <c r="J371" s="499">
        <v>42</v>
      </c>
      <c r="K371" s="499">
        <v>0</v>
      </c>
      <c r="L371" s="500">
        <v>40</v>
      </c>
      <c r="M371" s="500">
        <v>40</v>
      </c>
      <c r="N371" s="500">
        <v>40</v>
      </c>
      <c r="O371" s="501"/>
      <c r="P371" s="502">
        <v>0</v>
      </c>
      <c r="Q371" s="499">
        <v>0</v>
      </c>
      <c r="R371" s="499">
        <v>0</v>
      </c>
      <c r="S371" s="503"/>
      <c r="T371" s="503"/>
      <c r="U371" s="503"/>
      <c r="V371" s="228"/>
      <c r="W371" s="228"/>
      <c r="X371" s="229"/>
      <c r="Y371" s="504"/>
      <c r="Z371" s="502">
        <v>0</v>
      </c>
      <c r="AA371" s="499">
        <v>0</v>
      </c>
      <c r="AB371" s="499">
        <v>0</v>
      </c>
      <c r="AC371" s="499">
        <v>0</v>
      </c>
      <c r="AD371" s="503"/>
      <c r="AE371" s="503"/>
      <c r="AF371" s="175"/>
      <c r="AG371" s="175"/>
      <c r="AH371" s="175"/>
      <c r="AI371" s="504"/>
      <c r="AJ371" s="502">
        <v>0</v>
      </c>
      <c r="AK371" s="499">
        <v>0</v>
      </c>
      <c r="AL371" s="499">
        <v>0</v>
      </c>
      <c r="AM371" s="499">
        <v>30</v>
      </c>
      <c r="AN371" s="499">
        <v>17</v>
      </c>
      <c r="AO371" s="499">
        <v>0</v>
      </c>
      <c r="AP371" s="175">
        <v>12</v>
      </c>
      <c r="AQ371" s="175">
        <v>12</v>
      </c>
      <c r="AR371" s="175">
        <v>12</v>
      </c>
      <c r="AS371" s="504"/>
      <c r="AT371" s="502">
        <v>0</v>
      </c>
      <c r="AU371" s="499">
        <v>0</v>
      </c>
      <c r="AV371" s="499">
        <v>0</v>
      </c>
      <c r="AW371" s="499">
        <v>10</v>
      </c>
      <c r="AX371" s="129">
        <v>12</v>
      </c>
      <c r="AY371" s="499">
        <v>0</v>
      </c>
      <c r="AZ371" s="175">
        <v>12</v>
      </c>
      <c r="BA371" s="175">
        <v>12</v>
      </c>
      <c r="BB371" s="175">
        <v>12</v>
      </c>
      <c r="BC371" s="504"/>
      <c r="BD371" s="502">
        <v>0</v>
      </c>
      <c r="BE371" s="499">
        <v>0</v>
      </c>
      <c r="BF371" s="499">
        <v>0</v>
      </c>
      <c r="BG371" s="499">
        <v>0</v>
      </c>
      <c r="BH371" s="499">
        <v>18</v>
      </c>
      <c r="BI371" s="499">
        <v>0</v>
      </c>
      <c r="BJ371" s="175">
        <v>15</v>
      </c>
      <c r="BK371" s="175">
        <v>15</v>
      </c>
      <c r="BL371" s="175">
        <v>15</v>
      </c>
      <c r="BM371" s="504"/>
      <c r="BN371" s="502">
        <v>0</v>
      </c>
      <c r="BO371" s="499">
        <v>0</v>
      </c>
      <c r="BP371" s="499">
        <v>0</v>
      </c>
      <c r="BQ371" s="499">
        <v>5</v>
      </c>
      <c r="BR371" s="175">
        <v>8</v>
      </c>
      <c r="BS371" s="175">
        <v>0</v>
      </c>
      <c r="BT371" s="175">
        <v>4</v>
      </c>
      <c r="BU371" s="175">
        <v>4</v>
      </c>
      <c r="BV371" s="175">
        <v>4</v>
      </c>
      <c r="BW371" s="505"/>
      <c r="BX371" s="502">
        <v>0</v>
      </c>
      <c r="BY371" s="499">
        <v>0</v>
      </c>
      <c r="BZ371" s="499">
        <v>0</v>
      </c>
      <c r="CA371" s="499">
        <v>0</v>
      </c>
      <c r="CB371" s="499">
        <v>40</v>
      </c>
      <c r="CC371" s="499">
        <v>0</v>
      </c>
      <c r="CD371" s="175">
        <v>22</v>
      </c>
      <c r="CE371" s="175">
        <v>39</v>
      </c>
      <c r="CF371" s="175">
        <v>39</v>
      </c>
      <c r="CG371" s="506"/>
      <c r="CH371" s="507">
        <f t="shared" si="276"/>
        <v>0</v>
      </c>
      <c r="CI371" s="508">
        <f t="shared" si="277"/>
        <v>0</v>
      </c>
      <c r="CJ371" s="508">
        <f t="shared" si="278"/>
        <v>0</v>
      </c>
      <c r="CK371" s="508">
        <f t="shared" si="279"/>
        <v>99</v>
      </c>
      <c r="CL371" s="508">
        <f t="shared" si="280"/>
        <v>137</v>
      </c>
      <c r="CM371" s="508">
        <f t="shared" si="281"/>
        <v>0</v>
      </c>
      <c r="CN371" s="508">
        <f t="shared" si="282"/>
        <v>105</v>
      </c>
      <c r="CO371" s="508">
        <f t="shared" si="283"/>
        <v>122</v>
      </c>
      <c r="CP371" s="508">
        <f t="shared" si="284"/>
        <v>122</v>
      </c>
      <c r="CQ371" s="249"/>
      <c r="CR371" s="264">
        <f t="shared" si="285"/>
        <v>23</v>
      </c>
      <c r="CS371" s="257">
        <f t="shared" si="286"/>
        <v>122</v>
      </c>
    </row>
    <row r="372" spans="1:97" ht="15" customHeight="1" x14ac:dyDescent="0.25">
      <c r="A372" s="9"/>
      <c r="B372" s="495">
        <v>82</v>
      </c>
      <c r="C372" s="496" t="s">
        <v>609</v>
      </c>
      <c r="D372" s="496" t="s">
        <v>322</v>
      </c>
      <c r="E372" s="497" t="s">
        <v>740</v>
      </c>
      <c r="F372" s="498">
        <v>0</v>
      </c>
      <c r="G372" s="499">
        <v>0</v>
      </c>
      <c r="H372" s="499">
        <v>0</v>
      </c>
      <c r="I372" s="499">
        <v>0</v>
      </c>
      <c r="J372" s="499">
        <v>12</v>
      </c>
      <c r="K372" s="499">
        <v>0</v>
      </c>
      <c r="L372" s="500">
        <v>10</v>
      </c>
      <c r="M372" s="500">
        <v>10</v>
      </c>
      <c r="N372" s="500">
        <v>10</v>
      </c>
      <c r="O372" s="501"/>
      <c r="P372" s="502">
        <v>0</v>
      </c>
      <c r="Q372" s="499">
        <v>0</v>
      </c>
      <c r="R372" s="499">
        <v>0</v>
      </c>
      <c r="S372" s="503"/>
      <c r="T372" s="503"/>
      <c r="U372" s="503"/>
      <c r="V372" s="226"/>
      <c r="W372" s="226"/>
      <c r="X372" s="227"/>
      <c r="Y372" s="504"/>
      <c r="Z372" s="502">
        <v>0</v>
      </c>
      <c r="AA372" s="499">
        <v>0</v>
      </c>
      <c r="AB372" s="499">
        <v>0</v>
      </c>
      <c r="AC372" s="499">
        <v>0</v>
      </c>
      <c r="AD372" s="503"/>
      <c r="AE372" s="503"/>
      <c r="AF372" s="175"/>
      <c r="AG372" s="175"/>
      <c r="AH372" s="175"/>
      <c r="AI372" s="504"/>
      <c r="AJ372" s="502">
        <v>0</v>
      </c>
      <c r="AK372" s="499">
        <v>0</v>
      </c>
      <c r="AL372" s="499">
        <v>0</v>
      </c>
      <c r="AM372" s="499">
        <v>0</v>
      </c>
      <c r="AN372" s="499">
        <v>18</v>
      </c>
      <c r="AO372" s="499">
        <v>0</v>
      </c>
      <c r="AP372" s="175">
        <v>15</v>
      </c>
      <c r="AQ372" s="175">
        <v>15</v>
      </c>
      <c r="AR372" s="175">
        <v>15</v>
      </c>
      <c r="AS372" s="504"/>
      <c r="AT372" s="502">
        <v>0</v>
      </c>
      <c r="AU372" s="499">
        <v>0</v>
      </c>
      <c r="AV372" s="499">
        <v>0</v>
      </c>
      <c r="AW372" s="499">
        <v>0</v>
      </c>
      <c r="AX372" s="129"/>
      <c r="AY372" s="503"/>
      <c r="AZ372" s="175"/>
      <c r="BA372" s="175"/>
      <c r="BB372" s="175"/>
      <c r="BC372" s="504"/>
      <c r="BD372" s="502">
        <v>5</v>
      </c>
      <c r="BE372" s="499">
        <v>5</v>
      </c>
      <c r="BF372" s="499">
        <v>0</v>
      </c>
      <c r="BG372" s="499">
        <v>0</v>
      </c>
      <c r="BH372" s="499">
        <v>6</v>
      </c>
      <c r="BI372" s="499">
        <v>0</v>
      </c>
      <c r="BJ372" s="175">
        <v>5</v>
      </c>
      <c r="BK372" s="175">
        <v>5</v>
      </c>
      <c r="BL372" s="175">
        <v>5</v>
      </c>
      <c r="BM372" s="504"/>
      <c r="BN372" s="502">
        <v>2</v>
      </c>
      <c r="BO372" s="499">
        <v>2</v>
      </c>
      <c r="BP372" s="499">
        <v>0</v>
      </c>
      <c r="BQ372" s="499">
        <v>3</v>
      </c>
      <c r="BR372" s="175">
        <v>8</v>
      </c>
      <c r="BS372" s="175">
        <v>0</v>
      </c>
      <c r="BT372" s="175">
        <v>3</v>
      </c>
      <c r="BU372" s="175">
        <v>3</v>
      </c>
      <c r="BV372" s="175">
        <v>3</v>
      </c>
      <c r="BW372" s="505"/>
      <c r="BX372" s="502">
        <v>4</v>
      </c>
      <c r="BY372" s="499">
        <v>4</v>
      </c>
      <c r="BZ372" s="499">
        <v>0</v>
      </c>
      <c r="CA372" s="499">
        <v>4</v>
      </c>
      <c r="CB372" s="499">
        <v>5</v>
      </c>
      <c r="CC372" s="499">
        <v>0</v>
      </c>
      <c r="CD372" s="175">
        <v>1</v>
      </c>
      <c r="CE372" s="175">
        <v>4</v>
      </c>
      <c r="CF372" s="175">
        <v>4</v>
      </c>
      <c r="CG372" s="506"/>
      <c r="CH372" s="507">
        <f t="shared" si="276"/>
        <v>11</v>
      </c>
      <c r="CI372" s="508">
        <f t="shared" si="277"/>
        <v>11</v>
      </c>
      <c r="CJ372" s="508">
        <f t="shared" si="278"/>
        <v>0</v>
      </c>
      <c r="CK372" s="508">
        <f t="shared" si="279"/>
        <v>7</v>
      </c>
      <c r="CL372" s="508">
        <f t="shared" si="280"/>
        <v>49</v>
      </c>
      <c r="CM372" s="508">
        <f t="shared" si="281"/>
        <v>0</v>
      </c>
      <c r="CN372" s="508">
        <f t="shared" si="282"/>
        <v>34</v>
      </c>
      <c r="CO372" s="508">
        <f t="shared" si="283"/>
        <v>37</v>
      </c>
      <c r="CP372" s="508">
        <f t="shared" si="284"/>
        <v>37</v>
      </c>
      <c r="CQ372" s="249"/>
      <c r="CR372" s="264">
        <f t="shared" si="285"/>
        <v>30</v>
      </c>
      <c r="CS372" s="257">
        <f t="shared" si="286"/>
        <v>26</v>
      </c>
    </row>
    <row r="373" spans="1:97" ht="15" customHeight="1" x14ac:dyDescent="0.25">
      <c r="A373" s="9"/>
      <c r="B373" s="480">
        <v>82</v>
      </c>
      <c r="C373" s="481" t="s">
        <v>609</v>
      </c>
      <c r="D373" s="481" t="s">
        <v>323</v>
      </c>
      <c r="E373" s="482" t="s">
        <v>741</v>
      </c>
      <c r="F373" s="483">
        <v>0</v>
      </c>
      <c r="G373" s="484">
        <v>0</v>
      </c>
      <c r="H373" s="484">
        <v>0</v>
      </c>
      <c r="I373" s="484">
        <v>25</v>
      </c>
      <c r="J373" s="484">
        <v>30</v>
      </c>
      <c r="K373" s="484">
        <v>0</v>
      </c>
      <c r="L373" s="485">
        <v>28</v>
      </c>
      <c r="M373" s="485">
        <v>26</v>
      </c>
      <c r="N373" s="485">
        <v>26</v>
      </c>
      <c r="O373" s="486"/>
      <c r="P373" s="487">
        <v>15</v>
      </c>
      <c r="Q373" s="484">
        <v>15</v>
      </c>
      <c r="R373" s="484">
        <v>0</v>
      </c>
      <c r="S373" s="484">
        <v>15</v>
      </c>
      <c r="T373" s="484">
        <v>15</v>
      </c>
      <c r="U373" s="484">
        <v>0</v>
      </c>
      <c r="V373" s="233">
        <v>15</v>
      </c>
      <c r="W373" s="234">
        <v>15</v>
      </c>
      <c r="X373" s="235">
        <v>15</v>
      </c>
      <c r="Y373" s="489"/>
      <c r="Z373" s="487">
        <v>0</v>
      </c>
      <c r="AA373" s="484">
        <v>0</v>
      </c>
      <c r="AB373" s="484">
        <v>0</v>
      </c>
      <c r="AC373" s="484">
        <v>0</v>
      </c>
      <c r="AD373" s="484">
        <v>0</v>
      </c>
      <c r="AE373" s="484">
        <v>0</v>
      </c>
      <c r="AF373" s="146">
        <v>0</v>
      </c>
      <c r="AG373" s="146">
        <v>0</v>
      </c>
      <c r="AH373" s="146">
        <v>0</v>
      </c>
      <c r="AI373" s="489"/>
      <c r="AJ373" s="487">
        <v>0</v>
      </c>
      <c r="AK373" s="484">
        <v>0</v>
      </c>
      <c r="AL373" s="484">
        <v>0</v>
      </c>
      <c r="AM373" s="484">
        <v>26</v>
      </c>
      <c r="AN373" s="484">
        <v>18</v>
      </c>
      <c r="AO373" s="484">
        <v>0</v>
      </c>
      <c r="AP373" s="146">
        <v>13</v>
      </c>
      <c r="AQ373" s="146">
        <v>13</v>
      </c>
      <c r="AR373" s="146">
        <v>13</v>
      </c>
      <c r="AS373" s="489"/>
      <c r="AT373" s="487">
        <v>17</v>
      </c>
      <c r="AU373" s="484">
        <v>17</v>
      </c>
      <c r="AV373" s="484">
        <v>0</v>
      </c>
      <c r="AW373" s="484">
        <v>0</v>
      </c>
      <c r="AX373" s="127">
        <v>0</v>
      </c>
      <c r="AY373" s="484">
        <v>0</v>
      </c>
      <c r="AZ373" s="146">
        <v>0</v>
      </c>
      <c r="BA373" s="146">
        <v>0</v>
      </c>
      <c r="BB373" s="146">
        <v>0</v>
      </c>
      <c r="BC373" s="489"/>
      <c r="BD373" s="487">
        <v>0</v>
      </c>
      <c r="BE373" s="484">
        <v>0</v>
      </c>
      <c r="BF373" s="484">
        <v>0</v>
      </c>
      <c r="BG373" s="529">
        <v>10</v>
      </c>
      <c r="BH373" s="484">
        <v>20</v>
      </c>
      <c r="BI373" s="484">
        <v>0</v>
      </c>
      <c r="BJ373" s="146">
        <v>16</v>
      </c>
      <c r="BK373" s="146">
        <v>16</v>
      </c>
      <c r="BL373" s="146">
        <v>16</v>
      </c>
      <c r="BM373" s="489"/>
      <c r="BN373" s="487">
        <v>0</v>
      </c>
      <c r="BO373" s="484">
        <v>0</v>
      </c>
      <c r="BP373" s="484">
        <v>0</v>
      </c>
      <c r="BQ373" s="484">
        <v>5</v>
      </c>
      <c r="BR373" s="146">
        <v>9</v>
      </c>
      <c r="BS373" s="146">
        <v>0</v>
      </c>
      <c r="BT373" s="146">
        <v>5</v>
      </c>
      <c r="BU373" s="146">
        <v>5</v>
      </c>
      <c r="BV373" s="146">
        <v>5</v>
      </c>
      <c r="BW373" s="490"/>
      <c r="BX373" s="487">
        <v>0</v>
      </c>
      <c r="BY373" s="484">
        <v>0</v>
      </c>
      <c r="BZ373" s="484">
        <v>0</v>
      </c>
      <c r="CA373" s="484">
        <v>0</v>
      </c>
      <c r="CB373" s="484">
        <v>32</v>
      </c>
      <c r="CC373" s="484">
        <v>0</v>
      </c>
      <c r="CD373" s="146">
        <v>20</v>
      </c>
      <c r="CE373" s="146">
        <v>30</v>
      </c>
      <c r="CF373" s="146">
        <v>30</v>
      </c>
      <c r="CG373" s="491"/>
      <c r="CH373" s="492">
        <f t="shared" si="276"/>
        <v>32</v>
      </c>
      <c r="CI373" s="493">
        <f t="shared" si="277"/>
        <v>32</v>
      </c>
      <c r="CJ373" s="493">
        <f t="shared" si="278"/>
        <v>0</v>
      </c>
      <c r="CK373" s="493">
        <f t="shared" si="279"/>
        <v>81</v>
      </c>
      <c r="CL373" s="493">
        <f t="shared" si="280"/>
        <v>124</v>
      </c>
      <c r="CM373" s="493">
        <f t="shared" si="281"/>
        <v>0</v>
      </c>
      <c r="CN373" s="493">
        <f t="shared" si="282"/>
        <v>97</v>
      </c>
      <c r="CO373" s="493">
        <f t="shared" si="283"/>
        <v>105</v>
      </c>
      <c r="CP373" s="493">
        <f t="shared" si="284"/>
        <v>105</v>
      </c>
      <c r="CQ373"/>
      <c r="CR373" s="255">
        <f t="shared" si="285"/>
        <v>24</v>
      </c>
      <c r="CS373" s="256">
        <f t="shared" si="286"/>
        <v>73</v>
      </c>
    </row>
    <row r="374" spans="1:97" ht="15" customHeight="1" x14ac:dyDescent="0.25">
      <c r="A374" s="9"/>
      <c r="B374" s="495">
        <v>82</v>
      </c>
      <c r="C374" s="496" t="s">
        <v>609</v>
      </c>
      <c r="D374" s="496" t="s">
        <v>325</v>
      </c>
      <c r="E374" s="497" t="s">
        <v>742</v>
      </c>
      <c r="F374" s="498">
        <v>0</v>
      </c>
      <c r="G374" s="499">
        <v>0</v>
      </c>
      <c r="H374" s="499">
        <v>0</v>
      </c>
      <c r="I374" s="499">
        <v>0</v>
      </c>
      <c r="J374" s="499">
        <v>30</v>
      </c>
      <c r="K374" s="499">
        <v>0</v>
      </c>
      <c r="L374" s="500" t="s">
        <v>929</v>
      </c>
      <c r="M374" s="500" t="s">
        <v>929</v>
      </c>
      <c r="N374" s="500" t="s">
        <v>929</v>
      </c>
      <c r="O374" s="501"/>
      <c r="P374" s="502">
        <v>15</v>
      </c>
      <c r="Q374" s="499">
        <v>15</v>
      </c>
      <c r="R374" s="499">
        <v>0</v>
      </c>
      <c r="S374" s="503"/>
      <c r="T374" s="499">
        <v>15</v>
      </c>
      <c r="U374" s="499">
        <v>0</v>
      </c>
      <c r="V374" s="226"/>
      <c r="W374" s="226"/>
      <c r="X374" s="227"/>
      <c r="Y374" s="504"/>
      <c r="Z374" s="524"/>
      <c r="AA374" s="503"/>
      <c r="AB374" s="503"/>
      <c r="AC374" s="503"/>
      <c r="AD374" s="503"/>
      <c r="AE374" s="503"/>
      <c r="AF374" s="175"/>
      <c r="AG374" s="175"/>
      <c r="AH374" s="175"/>
      <c r="AI374" s="522"/>
      <c r="AJ374" s="502">
        <v>0</v>
      </c>
      <c r="AK374" s="499">
        <v>0</v>
      </c>
      <c r="AL374" s="499">
        <v>0</v>
      </c>
      <c r="AM374" s="499">
        <v>0</v>
      </c>
      <c r="AN374" s="499">
        <v>0</v>
      </c>
      <c r="AO374" s="499">
        <v>0</v>
      </c>
      <c r="AP374" s="175">
        <v>13</v>
      </c>
      <c r="AQ374" s="175">
        <v>13</v>
      </c>
      <c r="AR374" s="175">
        <v>13</v>
      </c>
      <c r="AS374" s="504"/>
      <c r="AT374" s="502">
        <v>17</v>
      </c>
      <c r="AU374" s="499">
        <v>17</v>
      </c>
      <c r="AV374" s="499">
        <v>0</v>
      </c>
      <c r="AW374" s="499">
        <v>0</v>
      </c>
      <c r="AX374" s="129"/>
      <c r="AY374" s="499">
        <v>0</v>
      </c>
      <c r="AZ374" s="175"/>
      <c r="BA374" s="175"/>
      <c r="BB374" s="175"/>
      <c r="BC374" s="504"/>
      <c r="BD374" s="502">
        <v>0</v>
      </c>
      <c r="BE374" s="499">
        <v>0</v>
      </c>
      <c r="BF374" s="499">
        <v>0</v>
      </c>
      <c r="BG374" s="499">
        <v>0</v>
      </c>
      <c r="BH374" s="499">
        <v>0</v>
      </c>
      <c r="BI374" s="499">
        <v>0</v>
      </c>
      <c r="BJ374" s="175">
        <v>16</v>
      </c>
      <c r="BK374" s="175">
        <v>16</v>
      </c>
      <c r="BL374" s="175">
        <v>16</v>
      </c>
      <c r="BM374" s="504"/>
      <c r="BN374" s="502">
        <v>0</v>
      </c>
      <c r="BO374" s="499">
        <v>0</v>
      </c>
      <c r="BP374" s="499">
        <v>0</v>
      </c>
      <c r="BQ374" s="499">
        <v>0</v>
      </c>
      <c r="BR374" s="175">
        <v>9</v>
      </c>
      <c r="BS374" s="175">
        <v>0</v>
      </c>
      <c r="BT374" s="175">
        <v>5</v>
      </c>
      <c r="BU374" s="175">
        <v>5</v>
      </c>
      <c r="BV374" s="175">
        <v>5</v>
      </c>
      <c r="BW374" s="505"/>
      <c r="BX374" s="502">
        <v>0</v>
      </c>
      <c r="BY374" s="499">
        <v>0</v>
      </c>
      <c r="BZ374" s="499">
        <v>0</v>
      </c>
      <c r="CA374" s="499">
        <v>0</v>
      </c>
      <c r="CB374" s="499">
        <v>0</v>
      </c>
      <c r="CC374" s="499">
        <v>0</v>
      </c>
      <c r="CD374" s="175">
        <v>20</v>
      </c>
      <c r="CE374" s="175">
        <v>30</v>
      </c>
      <c r="CF374" s="175">
        <v>30</v>
      </c>
      <c r="CG374" s="506"/>
      <c r="CH374" s="507">
        <f t="shared" si="276"/>
        <v>32</v>
      </c>
      <c r="CI374" s="508">
        <f t="shared" si="277"/>
        <v>32</v>
      </c>
      <c r="CJ374" s="508">
        <f t="shared" si="278"/>
        <v>0</v>
      </c>
      <c r="CK374" s="508">
        <f t="shared" si="279"/>
        <v>0</v>
      </c>
      <c r="CL374" s="508">
        <f t="shared" si="280"/>
        <v>54</v>
      </c>
      <c r="CM374" s="508">
        <f t="shared" si="281"/>
        <v>0</v>
      </c>
      <c r="CN374" s="508">
        <f t="shared" si="282"/>
        <v>54</v>
      </c>
      <c r="CO374" s="508">
        <f t="shared" si="283"/>
        <v>64</v>
      </c>
      <c r="CP374" s="508">
        <f t="shared" si="284"/>
        <v>64</v>
      </c>
      <c r="CQ374" s="249"/>
      <c r="CR374" s="264">
        <f t="shared" si="285"/>
        <v>64</v>
      </c>
      <c r="CS374" s="257">
        <f t="shared" si="286"/>
        <v>32</v>
      </c>
    </row>
    <row r="375" spans="1:97" ht="15" customHeight="1" x14ac:dyDescent="0.25">
      <c r="A375" s="9"/>
      <c r="B375" s="495">
        <v>82</v>
      </c>
      <c r="C375" s="496" t="s">
        <v>609</v>
      </c>
      <c r="D375" s="496" t="s">
        <v>326</v>
      </c>
      <c r="E375" s="497" t="s">
        <v>743</v>
      </c>
      <c r="F375" s="498">
        <v>0</v>
      </c>
      <c r="G375" s="499">
        <v>0</v>
      </c>
      <c r="H375" s="499">
        <v>0</v>
      </c>
      <c r="I375" s="499">
        <v>0</v>
      </c>
      <c r="J375" s="499">
        <v>0</v>
      </c>
      <c r="K375" s="499">
        <v>0</v>
      </c>
      <c r="L375" s="500">
        <v>28</v>
      </c>
      <c r="M375" s="500">
        <v>26</v>
      </c>
      <c r="N375" s="500">
        <v>26</v>
      </c>
      <c r="O375" s="501"/>
      <c r="P375" s="502">
        <v>0</v>
      </c>
      <c r="Q375" s="499">
        <v>0</v>
      </c>
      <c r="R375" s="499">
        <v>0</v>
      </c>
      <c r="S375" s="503"/>
      <c r="T375" s="503"/>
      <c r="U375" s="503"/>
      <c r="V375" s="228">
        <v>15</v>
      </c>
      <c r="W375" s="228">
        <v>15</v>
      </c>
      <c r="X375" s="229">
        <v>15</v>
      </c>
      <c r="Y375" s="504"/>
      <c r="Z375" s="502">
        <v>0</v>
      </c>
      <c r="AA375" s="499">
        <v>0</v>
      </c>
      <c r="AB375" s="499">
        <v>0</v>
      </c>
      <c r="AC375" s="499">
        <v>0</v>
      </c>
      <c r="AD375" s="503"/>
      <c r="AE375" s="503"/>
      <c r="AF375" s="175"/>
      <c r="AG375" s="175"/>
      <c r="AH375" s="175"/>
      <c r="AI375" s="504"/>
      <c r="AJ375" s="502">
        <v>0</v>
      </c>
      <c r="AK375" s="499">
        <v>0</v>
      </c>
      <c r="AL375" s="499">
        <v>0</v>
      </c>
      <c r="AM375" s="499">
        <v>0</v>
      </c>
      <c r="AN375" s="499">
        <v>0</v>
      </c>
      <c r="AO375" s="499">
        <v>0</v>
      </c>
      <c r="AP375" s="175">
        <v>0</v>
      </c>
      <c r="AQ375" s="175">
        <v>0</v>
      </c>
      <c r="AR375" s="175">
        <v>0</v>
      </c>
      <c r="AS375" s="504"/>
      <c r="AT375" s="502">
        <v>0</v>
      </c>
      <c r="AU375" s="499">
        <v>0</v>
      </c>
      <c r="AV375" s="499">
        <v>0</v>
      </c>
      <c r="AW375" s="499">
        <v>0</v>
      </c>
      <c r="AX375" s="129">
        <v>0</v>
      </c>
      <c r="AY375" s="503"/>
      <c r="AZ375" s="175">
        <v>0</v>
      </c>
      <c r="BA375" s="175">
        <v>0</v>
      </c>
      <c r="BB375" s="175">
        <v>0</v>
      </c>
      <c r="BC375" s="504"/>
      <c r="BD375" s="502">
        <v>0</v>
      </c>
      <c r="BE375" s="499">
        <v>0</v>
      </c>
      <c r="BF375" s="499">
        <v>0</v>
      </c>
      <c r="BG375" s="499">
        <v>0</v>
      </c>
      <c r="BH375" s="499">
        <v>0</v>
      </c>
      <c r="BI375" s="499">
        <v>0</v>
      </c>
      <c r="BJ375" s="175">
        <v>0</v>
      </c>
      <c r="BK375" s="175">
        <v>0</v>
      </c>
      <c r="BL375" s="175">
        <v>0</v>
      </c>
      <c r="BM375" s="504"/>
      <c r="BN375" s="502">
        <v>0</v>
      </c>
      <c r="BO375" s="499">
        <v>0</v>
      </c>
      <c r="BP375" s="499">
        <v>0</v>
      </c>
      <c r="BQ375" s="499">
        <v>0</v>
      </c>
      <c r="BR375" s="175"/>
      <c r="BS375" s="175"/>
      <c r="BT375" s="175"/>
      <c r="BU375" s="175"/>
      <c r="BV375" s="175"/>
      <c r="BW375" s="505"/>
      <c r="BX375" s="502">
        <v>0</v>
      </c>
      <c r="BY375" s="499">
        <v>0</v>
      </c>
      <c r="BZ375" s="499">
        <v>0</v>
      </c>
      <c r="CA375" s="499">
        <v>0</v>
      </c>
      <c r="CB375" s="499">
        <v>0</v>
      </c>
      <c r="CC375" s="499">
        <v>0</v>
      </c>
      <c r="CD375" s="175">
        <v>0</v>
      </c>
      <c r="CE375" s="175">
        <v>0</v>
      </c>
      <c r="CF375" s="175">
        <v>0</v>
      </c>
      <c r="CG375" s="506"/>
      <c r="CH375" s="507">
        <f t="shared" si="276"/>
        <v>0</v>
      </c>
      <c r="CI375" s="508">
        <f t="shared" si="277"/>
        <v>0</v>
      </c>
      <c r="CJ375" s="508">
        <f t="shared" si="278"/>
        <v>0</v>
      </c>
      <c r="CK375" s="508">
        <f t="shared" si="279"/>
        <v>0</v>
      </c>
      <c r="CL375" s="508">
        <f t="shared" si="280"/>
        <v>0</v>
      </c>
      <c r="CM375" s="508">
        <f t="shared" si="281"/>
        <v>0</v>
      </c>
      <c r="CN375" s="508">
        <f t="shared" si="282"/>
        <v>43</v>
      </c>
      <c r="CO375" s="508">
        <f t="shared" si="283"/>
        <v>41</v>
      </c>
      <c r="CP375" s="508">
        <f t="shared" si="284"/>
        <v>41</v>
      </c>
      <c r="CQ375" s="249"/>
      <c r="CR375" s="264">
        <f t="shared" si="285"/>
        <v>41</v>
      </c>
      <c r="CS375" s="257">
        <f t="shared" si="286"/>
        <v>41</v>
      </c>
    </row>
    <row r="376" spans="1:97" ht="15" customHeight="1" x14ac:dyDescent="0.25">
      <c r="A376" s="9"/>
      <c r="B376" s="495">
        <v>82</v>
      </c>
      <c r="C376" s="496" t="s">
        <v>609</v>
      </c>
      <c r="D376" s="496" t="s">
        <v>327</v>
      </c>
      <c r="E376" s="497" t="s">
        <v>744</v>
      </c>
      <c r="F376" s="498">
        <v>0</v>
      </c>
      <c r="G376" s="499">
        <v>0</v>
      </c>
      <c r="H376" s="499">
        <v>0</v>
      </c>
      <c r="I376" s="499">
        <v>0</v>
      </c>
      <c r="J376" s="499">
        <v>0</v>
      </c>
      <c r="K376" s="499">
        <v>0</v>
      </c>
      <c r="L376" s="500" t="s">
        <v>929</v>
      </c>
      <c r="M376" s="500" t="s">
        <v>929</v>
      </c>
      <c r="N376" s="500" t="s">
        <v>929</v>
      </c>
      <c r="O376" s="501"/>
      <c r="P376" s="502">
        <v>0</v>
      </c>
      <c r="Q376" s="499">
        <v>0</v>
      </c>
      <c r="R376" s="499">
        <v>0</v>
      </c>
      <c r="S376" s="503"/>
      <c r="T376" s="503"/>
      <c r="U376" s="503"/>
      <c r="V376" s="226"/>
      <c r="W376" s="226"/>
      <c r="X376" s="227"/>
      <c r="Y376" s="504"/>
      <c r="Z376" s="502">
        <v>0</v>
      </c>
      <c r="AA376" s="499">
        <v>0</v>
      </c>
      <c r="AB376" s="499">
        <v>0</v>
      </c>
      <c r="AC376" s="499">
        <v>0</v>
      </c>
      <c r="AD376" s="503"/>
      <c r="AE376" s="503"/>
      <c r="AF376" s="175"/>
      <c r="AG376" s="175"/>
      <c r="AH376" s="175"/>
      <c r="AI376" s="504"/>
      <c r="AJ376" s="502">
        <v>0</v>
      </c>
      <c r="AK376" s="499">
        <v>0</v>
      </c>
      <c r="AL376" s="499">
        <v>0</v>
      </c>
      <c r="AM376" s="499">
        <v>0</v>
      </c>
      <c r="AN376" s="499">
        <v>0</v>
      </c>
      <c r="AO376" s="499">
        <v>0</v>
      </c>
      <c r="AP376" s="175">
        <v>0</v>
      </c>
      <c r="AQ376" s="175">
        <v>0</v>
      </c>
      <c r="AR376" s="175">
        <v>0</v>
      </c>
      <c r="AS376" s="504"/>
      <c r="AT376" s="502">
        <v>0</v>
      </c>
      <c r="AU376" s="499">
        <v>0</v>
      </c>
      <c r="AV376" s="499">
        <v>0</v>
      </c>
      <c r="AW376" s="499">
        <v>0</v>
      </c>
      <c r="AX376" s="129"/>
      <c r="AY376" s="503"/>
      <c r="AZ376" s="175"/>
      <c r="BA376" s="175"/>
      <c r="BB376" s="175"/>
      <c r="BC376" s="504"/>
      <c r="BD376" s="502">
        <v>0</v>
      </c>
      <c r="BE376" s="499">
        <v>0</v>
      </c>
      <c r="BF376" s="499">
        <v>0</v>
      </c>
      <c r="BG376" s="499">
        <v>0</v>
      </c>
      <c r="BH376" s="499">
        <v>0</v>
      </c>
      <c r="BI376" s="499">
        <v>0</v>
      </c>
      <c r="BJ376" s="175">
        <v>0</v>
      </c>
      <c r="BK376" s="175">
        <v>0</v>
      </c>
      <c r="BL376" s="175">
        <v>0</v>
      </c>
      <c r="BM376" s="504"/>
      <c r="BN376" s="502">
        <v>0</v>
      </c>
      <c r="BO376" s="499">
        <v>0</v>
      </c>
      <c r="BP376" s="499">
        <v>0</v>
      </c>
      <c r="BQ376" s="499">
        <v>0</v>
      </c>
      <c r="BR376" s="175"/>
      <c r="BS376" s="175"/>
      <c r="BT376" s="175"/>
      <c r="BU376" s="175"/>
      <c r="BV376" s="175"/>
      <c r="BW376" s="505"/>
      <c r="BX376" s="502">
        <v>0</v>
      </c>
      <c r="BY376" s="499">
        <v>0</v>
      </c>
      <c r="BZ376" s="499">
        <v>0</v>
      </c>
      <c r="CA376" s="499">
        <v>0</v>
      </c>
      <c r="CB376" s="499">
        <v>0</v>
      </c>
      <c r="CC376" s="499">
        <v>0</v>
      </c>
      <c r="CD376" s="175">
        <v>0</v>
      </c>
      <c r="CE376" s="175">
        <v>0</v>
      </c>
      <c r="CF376" s="175">
        <v>0</v>
      </c>
      <c r="CG376" s="506"/>
      <c r="CH376" s="507">
        <f t="shared" si="276"/>
        <v>0</v>
      </c>
      <c r="CI376" s="508">
        <f t="shared" si="277"/>
        <v>0</v>
      </c>
      <c r="CJ376" s="508">
        <f t="shared" si="278"/>
        <v>0</v>
      </c>
      <c r="CK376" s="508">
        <f t="shared" si="279"/>
        <v>0</v>
      </c>
      <c r="CL376" s="508">
        <f t="shared" si="280"/>
        <v>0</v>
      </c>
      <c r="CM376" s="508">
        <f t="shared" si="281"/>
        <v>0</v>
      </c>
      <c r="CN376" s="508">
        <f t="shared" si="282"/>
        <v>0</v>
      </c>
      <c r="CO376" s="508">
        <f t="shared" si="283"/>
        <v>0</v>
      </c>
      <c r="CP376" s="508">
        <f t="shared" si="284"/>
        <v>0</v>
      </c>
      <c r="CQ376" s="249"/>
      <c r="CR376" s="264">
        <f t="shared" si="285"/>
        <v>0</v>
      </c>
      <c r="CS376" s="257">
        <f t="shared" si="286"/>
        <v>0</v>
      </c>
    </row>
    <row r="377" spans="1:97" ht="15" customHeight="1" x14ac:dyDescent="0.25">
      <c r="A377" s="9"/>
      <c r="B377" s="495">
        <v>82</v>
      </c>
      <c r="C377" s="496" t="s">
        <v>609</v>
      </c>
      <c r="D377" s="496" t="s">
        <v>324</v>
      </c>
      <c r="E377" s="497" t="s">
        <v>741</v>
      </c>
      <c r="F377" s="498">
        <v>0</v>
      </c>
      <c r="G377" s="499">
        <v>0</v>
      </c>
      <c r="H377" s="499">
        <v>0</v>
      </c>
      <c r="I377" s="499">
        <v>0</v>
      </c>
      <c r="J377" s="499">
        <v>0</v>
      </c>
      <c r="K377" s="499">
        <v>0</v>
      </c>
      <c r="L377" s="500" t="s">
        <v>929</v>
      </c>
      <c r="M377" s="500" t="s">
        <v>929</v>
      </c>
      <c r="N377" s="500" t="s">
        <v>929</v>
      </c>
      <c r="O377" s="501"/>
      <c r="P377" s="502">
        <v>0</v>
      </c>
      <c r="Q377" s="499">
        <v>0</v>
      </c>
      <c r="R377" s="499">
        <v>0</v>
      </c>
      <c r="S377" s="503"/>
      <c r="T377" s="503"/>
      <c r="U377" s="503"/>
      <c r="V377" s="228"/>
      <c r="W377" s="228"/>
      <c r="X377" s="229"/>
      <c r="Y377" s="504"/>
      <c r="Z377" s="502">
        <v>0</v>
      </c>
      <c r="AA377" s="499">
        <v>0</v>
      </c>
      <c r="AB377" s="499">
        <v>0</v>
      </c>
      <c r="AC377" s="499">
        <v>0</v>
      </c>
      <c r="AD377" s="503"/>
      <c r="AE377" s="503"/>
      <c r="AF377" s="175"/>
      <c r="AG377" s="175"/>
      <c r="AH377" s="175"/>
      <c r="AI377" s="504"/>
      <c r="AJ377" s="524"/>
      <c r="AK377" s="503"/>
      <c r="AL377" s="503"/>
      <c r="AM377" s="499">
        <v>0</v>
      </c>
      <c r="AN377" s="499">
        <v>18</v>
      </c>
      <c r="AO377" s="499">
        <v>0</v>
      </c>
      <c r="AP377" s="175">
        <v>0</v>
      </c>
      <c r="AQ377" s="175">
        <v>0</v>
      </c>
      <c r="AR377" s="175">
        <v>0</v>
      </c>
      <c r="AS377" s="504"/>
      <c r="AT377" s="502">
        <v>0</v>
      </c>
      <c r="AU377" s="499">
        <v>0</v>
      </c>
      <c r="AV377" s="499">
        <v>0</v>
      </c>
      <c r="AW377" s="499">
        <v>0</v>
      </c>
      <c r="AX377" s="129"/>
      <c r="AY377" s="503"/>
      <c r="AZ377" s="175"/>
      <c r="BA377" s="175"/>
      <c r="BB377" s="175"/>
      <c r="BC377" s="504"/>
      <c r="BD377" s="502">
        <v>0</v>
      </c>
      <c r="BE377" s="499">
        <v>0</v>
      </c>
      <c r="BF377" s="499">
        <v>0</v>
      </c>
      <c r="BG377" s="499">
        <v>0</v>
      </c>
      <c r="BH377" s="499">
        <v>20</v>
      </c>
      <c r="BI377" s="499">
        <v>0</v>
      </c>
      <c r="BJ377" s="175">
        <v>0</v>
      </c>
      <c r="BK377" s="175">
        <v>0</v>
      </c>
      <c r="BL377" s="175">
        <v>0</v>
      </c>
      <c r="BM377" s="504"/>
      <c r="BN377" s="502">
        <v>0</v>
      </c>
      <c r="BO377" s="499">
        <v>0</v>
      </c>
      <c r="BP377" s="499">
        <v>0</v>
      </c>
      <c r="BQ377" s="499">
        <v>5</v>
      </c>
      <c r="BR377" s="175"/>
      <c r="BS377" s="175"/>
      <c r="BT377" s="175"/>
      <c r="BU377" s="175"/>
      <c r="BV377" s="175"/>
      <c r="BW377" s="505"/>
      <c r="BX377" s="502">
        <v>0</v>
      </c>
      <c r="BY377" s="499">
        <v>0</v>
      </c>
      <c r="BZ377" s="499">
        <v>0</v>
      </c>
      <c r="CA377" s="499">
        <v>0</v>
      </c>
      <c r="CB377" s="499">
        <v>32</v>
      </c>
      <c r="CC377" s="499">
        <v>0</v>
      </c>
      <c r="CD377" s="175">
        <v>0</v>
      </c>
      <c r="CE377" s="175">
        <v>0</v>
      </c>
      <c r="CF377" s="175">
        <v>0</v>
      </c>
      <c r="CG377" s="506"/>
      <c r="CH377" s="507">
        <f t="shared" si="276"/>
        <v>0</v>
      </c>
      <c r="CI377" s="508">
        <f t="shared" si="277"/>
        <v>0</v>
      </c>
      <c r="CJ377" s="508">
        <f t="shared" si="278"/>
        <v>0</v>
      </c>
      <c r="CK377" s="508">
        <f t="shared" si="279"/>
        <v>5</v>
      </c>
      <c r="CL377" s="508">
        <f t="shared" si="280"/>
        <v>70</v>
      </c>
      <c r="CM377" s="508">
        <f t="shared" si="281"/>
        <v>0</v>
      </c>
      <c r="CN377" s="508">
        <f t="shared" si="282"/>
        <v>0</v>
      </c>
      <c r="CO377" s="508">
        <f t="shared" si="283"/>
        <v>0</v>
      </c>
      <c r="CP377" s="508">
        <f t="shared" si="284"/>
        <v>0</v>
      </c>
      <c r="CQ377" s="249"/>
      <c r="CR377" s="264">
        <f t="shared" si="285"/>
        <v>-5</v>
      </c>
      <c r="CS377" s="257">
        <f t="shared" si="286"/>
        <v>0</v>
      </c>
    </row>
    <row r="378" spans="1:97" ht="15" customHeight="1" x14ac:dyDescent="0.25">
      <c r="A378" s="9"/>
      <c r="B378" s="480">
        <v>82</v>
      </c>
      <c r="C378" s="481" t="s">
        <v>609</v>
      </c>
      <c r="D378" s="481" t="s">
        <v>328</v>
      </c>
      <c r="E378" s="482" t="s">
        <v>745</v>
      </c>
      <c r="F378" s="483">
        <v>0</v>
      </c>
      <c r="G378" s="484">
        <v>0</v>
      </c>
      <c r="H378" s="484">
        <v>0</v>
      </c>
      <c r="I378" s="484">
        <v>30</v>
      </c>
      <c r="J378" s="484">
        <v>30</v>
      </c>
      <c r="K378" s="484">
        <v>0</v>
      </c>
      <c r="L378" s="485">
        <v>28</v>
      </c>
      <c r="M378" s="485">
        <v>30</v>
      </c>
      <c r="N378" s="485">
        <v>30</v>
      </c>
      <c r="O378" s="486"/>
      <c r="P378" s="487">
        <v>0</v>
      </c>
      <c r="Q378" s="484">
        <v>0</v>
      </c>
      <c r="R378" s="484">
        <v>0</v>
      </c>
      <c r="S378" s="484">
        <v>0</v>
      </c>
      <c r="T378" s="484">
        <v>0</v>
      </c>
      <c r="U378" s="484">
        <v>0</v>
      </c>
      <c r="V378" s="233">
        <v>0</v>
      </c>
      <c r="W378" s="234">
        <v>0</v>
      </c>
      <c r="X378" s="235">
        <v>0</v>
      </c>
      <c r="Y378" s="489"/>
      <c r="Z378" s="487">
        <v>0</v>
      </c>
      <c r="AA378" s="484">
        <v>0</v>
      </c>
      <c r="AB378" s="484">
        <v>0</v>
      </c>
      <c r="AC378" s="484">
        <v>0</v>
      </c>
      <c r="AD378" s="484">
        <v>0</v>
      </c>
      <c r="AE378" s="484">
        <v>0</v>
      </c>
      <c r="AF378" s="146">
        <v>0</v>
      </c>
      <c r="AG378" s="146">
        <v>0</v>
      </c>
      <c r="AH378" s="146">
        <v>0</v>
      </c>
      <c r="AI378" s="489"/>
      <c r="AJ378" s="487">
        <v>0</v>
      </c>
      <c r="AK378" s="484">
        <v>0</v>
      </c>
      <c r="AL378" s="484">
        <v>0</v>
      </c>
      <c r="AM378" s="484">
        <v>14</v>
      </c>
      <c r="AN378" s="484">
        <v>7</v>
      </c>
      <c r="AO378" s="484">
        <v>0</v>
      </c>
      <c r="AP378" s="146">
        <v>5</v>
      </c>
      <c r="AQ378" s="146">
        <v>5</v>
      </c>
      <c r="AR378" s="146">
        <v>5</v>
      </c>
      <c r="AS378" s="489"/>
      <c r="AT378" s="487">
        <v>0</v>
      </c>
      <c r="AU378" s="484">
        <v>0</v>
      </c>
      <c r="AV378" s="484">
        <v>0</v>
      </c>
      <c r="AW378" s="484">
        <v>8</v>
      </c>
      <c r="AX378" s="127">
        <v>8</v>
      </c>
      <c r="AY378" s="484">
        <v>0</v>
      </c>
      <c r="AZ378" s="146">
        <v>8</v>
      </c>
      <c r="BA378" s="146">
        <v>8</v>
      </c>
      <c r="BB378" s="146">
        <v>8</v>
      </c>
      <c r="BC378" s="489"/>
      <c r="BD378" s="487">
        <v>0</v>
      </c>
      <c r="BE378" s="484">
        <v>0</v>
      </c>
      <c r="BF378" s="484">
        <v>0</v>
      </c>
      <c r="BG378" s="529">
        <v>7</v>
      </c>
      <c r="BH378" s="484">
        <v>13</v>
      </c>
      <c r="BI378" s="484">
        <v>0</v>
      </c>
      <c r="BJ378" s="146">
        <v>11</v>
      </c>
      <c r="BK378" s="146">
        <v>11</v>
      </c>
      <c r="BL378" s="146">
        <v>11</v>
      </c>
      <c r="BM378" s="489"/>
      <c r="BN378" s="487">
        <v>0</v>
      </c>
      <c r="BO378" s="484">
        <v>0</v>
      </c>
      <c r="BP378" s="484">
        <v>0</v>
      </c>
      <c r="BQ378" s="484">
        <v>4</v>
      </c>
      <c r="BR378" s="146">
        <v>6</v>
      </c>
      <c r="BS378" s="146">
        <v>0</v>
      </c>
      <c r="BT378" s="146">
        <v>3</v>
      </c>
      <c r="BU378" s="146">
        <v>3</v>
      </c>
      <c r="BV378" s="146">
        <v>3</v>
      </c>
      <c r="BW378" s="490"/>
      <c r="BX378" s="487">
        <v>0</v>
      </c>
      <c r="BY378" s="484">
        <v>0</v>
      </c>
      <c r="BZ378" s="484">
        <v>0</v>
      </c>
      <c r="CA378" s="484">
        <v>0</v>
      </c>
      <c r="CB378" s="484">
        <v>19</v>
      </c>
      <c r="CC378" s="484">
        <v>0</v>
      </c>
      <c r="CD378" s="146">
        <v>11</v>
      </c>
      <c r="CE378" s="146">
        <v>17</v>
      </c>
      <c r="CF378" s="146">
        <v>17</v>
      </c>
      <c r="CG378" s="491"/>
      <c r="CH378" s="492">
        <f t="shared" si="276"/>
        <v>0</v>
      </c>
      <c r="CI378" s="493">
        <f t="shared" si="277"/>
        <v>0</v>
      </c>
      <c r="CJ378" s="493">
        <f t="shared" si="278"/>
        <v>0</v>
      </c>
      <c r="CK378" s="493">
        <f t="shared" si="279"/>
        <v>63</v>
      </c>
      <c r="CL378" s="493">
        <f t="shared" si="280"/>
        <v>83</v>
      </c>
      <c r="CM378" s="493">
        <f t="shared" si="281"/>
        <v>0</v>
      </c>
      <c r="CN378" s="493">
        <f t="shared" si="282"/>
        <v>66</v>
      </c>
      <c r="CO378" s="493">
        <f t="shared" si="283"/>
        <v>74</v>
      </c>
      <c r="CP378" s="493">
        <f t="shared" si="284"/>
        <v>74</v>
      </c>
      <c r="CQ378"/>
      <c r="CR378" s="255">
        <f t="shared" si="285"/>
        <v>11</v>
      </c>
      <c r="CS378" s="256">
        <f t="shared" si="286"/>
        <v>74</v>
      </c>
    </row>
    <row r="379" spans="1:97" ht="15" customHeight="1" x14ac:dyDescent="0.25">
      <c r="A379" s="9"/>
      <c r="B379" s="495">
        <v>82</v>
      </c>
      <c r="C379" s="496" t="s">
        <v>609</v>
      </c>
      <c r="D379" s="496" t="s">
        <v>330</v>
      </c>
      <c r="E379" s="497" t="s">
        <v>746</v>
      </c>
      <c r="F379" s="498">
        <v>0</v>
      </c>
      <c r="G379" s="499">
        <v>0</v>
      </c>
      <c r="H379" s="499">
        <v>0</v>
      </c>
      <c r="I379" s="499">
        <v>0</v>
      </c>
      <c r="J379" s="499">
        <v>0</v>
      </c>
      <c r="K379" s="499">
        <v>0</v>
      </c>
      <c r="L379" s="500">
        <v>28</v>
      </c>
      <c r="M379" s="500">
        <v>30</v>
      </c>
      <c r="N379" s="500">
        <v>30</v>
      </c>
      <c r="O379" s="501"/>
      <c r="P379" s="502">
        <v>0</v>
      </c>
      <c r="Q379" s="499">
        <v>0</v>
      </c>
      <c r="R379" s="499">
        <v>0</v>
      </c>
      <c r="S379" s="503"/>
      <c r="T379" s="503"/>
      <c r="U379" s="503"/>
      <c r="V379" s="228"/>
      <c r="W379" s="228"/>
      <c r="X379" s="229"/>
      <c r="Y379" s="504"/>
      <c r="Z379" s="524"/>
      <c r="AA379" s="503"/>
      <c r="AB379" s="503"/>
      <c r="AC379" s="503"/>
      <c r="AD379" s="503"/>
      <c r="AE379" s="503"/>
      <c r="AF379" s="175"/>
      <c r="AG379" s="175"/>
      <c r="AH379" s="175"/>
      <c r="AI379" s="522"/>
      <c r="AJ379" s="502">
        <v>0</v>
      </c>
      <c r="AK379" s="499">
        <v>0</v>
      </c>
      <c r="AL379" s="499">
        <v>0</v>
      </c>
      <c r="AM379" s="499">
        <v>0</v>
      </c>
      <c r="AN379" s="499">
        <v>0</v>
      </c>
      <c r="AO379" s="499">
        <v>0</v>
      </c>
      <c r="AP379" s="175">
        <v>5</v>
      </c>
      <c r="AQ379" s="175">
        <v>5</v>
      </c>
      <c r="AR379" s="175">
        <v>5</v>
      </c>
      <c r="AS379" s="504"/>
      <c r="AT379" s="502">
        <v>0</v>
      </c>
      <c r="AU379" s="499">
        <v>0</v>
      </c>
      <c r="AV379" s="499">
        <v>0</v>
      </c>
      <c r="AW379" s="499">
        <v>0</v>
      </c>
      <c r="AX379" s="129">
        <v>8</v>
      </c>
      <c r="AY379" s="503"/>
      <c r="AZ379" s="175">
        <v>8</v>
      </c>
      <c r="BA379" s="175">
        <v>8</v>
      </c>
      <c r="BB379" s="175">
        <v>8</v>
      </c>
      <c r="BC379" s="504"/>
      <c r="BD379" s="502">
        <v>0</v>
      </c>
      <c r="BE379" s="499">
        <v>0</v>
      </c>
      <c r="BF379" s="499">
        <v>0</v>
      </c>
      <c r="BG379" s="499">
        <v>0</v>
      </c>
      <c r="BH379" s="499">
        <v>0</v>
      </c>
      <c r="BI379" s="499">
        <v>0</v>
      </c>
      <c r="BJ379" s="175">
        <v>11</v>
      </c>
      <c r="BK379" s="175">
        <v>11</v>
      </c>
      <c r="BL379" s="175">
        <v>11</v>
      </c>
      <c r="BM379" s="504"/>
      <c r="BN379" s="502">
        <v>0</v>
      </c>
      <c r="BO379" s="499">
        <v>0</v>
      </c>
      <c r="BP379" s="499">
        <v>0</v>
      </c>
      <c r="BQ379" s="499">
        <v>0</v>
      </c>
      <c r="BR379" s="175">
        <v>6</v>
      </c>
      <c r="BS379" s="175">
        <v>0</v>
      </c>
      <c r="BT379" s="175">
        <v>3</v>
      </c>
      <c r="BU379" s="175">
        <v>3</v>
      </c>
      <c r="BV379" s="175">
        <v>3</v>
      </c>
      <c r="BW379" s="505"/>
      <c r="BX379" s="502">
        <v>0</v>
      </c>
      <c r="BY379" s="499">
        <v>0</v>
      </c>
      <c r="BZ379" s="499">
        <v>0</v>
      </c>
      <c r="CA379" s="499">
        <v>0</v>
      </c>
      <c r="CB379" s="499">
        <v>0</v>
      </c>
      <c r="CC379" s="499">
        <v>0</v>
      </c>
      <c r="CD379" s="175">
        <v>11</v>
      </c>
      <c r="CE379" s="175">
        <v>17</v>
      </c>
      <c r="CF379" s="175">
        <v>17</v>
      </c>
      <c r="CG379" s="506"/>
      <c r="CH379" s="507">
        <f t="shared" si="276"/>
        <v>0</v>
      </c>
      <c r="CI379" s="508">
        <f t="shared" si="277"/>
        <v>0</v>
      </c>
      <c r="CJ379" s="508">
        <f t="shared" si="278"/>
        <v>0</v>
      </c>
      <c r="CK379" s="508">
        <f t="shared" si="279"/>
        <v>0</v>
      </c>
      <c r="CL379" s="508">
        <f t="shared" si="280"/>
        <v>14</v>
      </c>
      <c r="CM379" s="508">
        <f t="shared" si="281"/>
        <v>0</v>
      </c>
      <c r="CN379" s="508">
        <f t="shared" si="282"/>
        <v>66</v>
      </c>
      <c r="CO379" s="508">
        <f t="shared" si="283"/>
        <v>74</v>
      </c>
      <c r="CP379" s="508">
        <f t="shared" si="284"/>
        <v>74</v>
      </c>
      <c r="CQ379" s="249"/>
      <c r="CR379" s="264">
        <f t="shared" si="285"/>
        <v>74</v>
      </c>
      <c r="CS379" s="257">
        <f t="shared" si="286"/>
        <v>74</v>
      </c>
    </row>
    <row r="380" spans="1:97" ht="15" customHeight="1" x14ac:dyDescent="0.25">
      <c r="A380" s="9"/>
      <c r="B380" s="495">
        <v>82</v>
      </c>
      <c r="C380" s="496" t="s">
        <v>609</v>
      </c>
      <c r="D380" s="496" t="s">
        <v>331</v>
      </c>
      <c r="E380" s="497" t="s">
        <v>747</v>
      </c>
      <c r="F380" s="498">
        <v>0</v>
      </c>
      <c r="G380" s="499">
        <v>0</v>
      </c>
      <c r="H380" s="499">
        <v>0</v>
      </c>
      <c r="I380" s="499">
        <v>0</v>
      </c>
      <c r="J380" s="499">
        <v>0</v>
      </c>
      <c r="K380" s="499">
        <v>0</v>
      </c>
      <c r="L380" s="500" t="s">
        <v>929</v>
      </c>
      <c r="M380" s="500" t="s">
        <v>929</v>
      </c>
      <c r="N380" s="500" t="s">
        <v>929</v>
      </c>
      <c r="O380" s="501"/>
      <c r="P380" s="502">
        <v>0</v>
      </c>
      <c r="Q380" s="499">
        <v>0</v>
      </c>
      <c r="R380" s="499">
        <v>0</v>
      </c>
      <c r="S380" s="503"/>
      <c r="T380" s="503"/>
      <c r="U380" s="503"/>
      <c r="V380" s="228"/>
      <c r="W380" s="228"/>
      <c r="X380" s="229"/>
      <c r="Y380" s="504"/>
      <c r="Z380" s="502">
        <v>0</v>
      </c>
      <c r="AA380" s="499">
        <v>0</v>
      </c>
      <c r="AB380" s="499">
        <v>0</v>
      </c>
      <c r="AC380" s="499">
        <v>0</v>
      </c>
      <c r="AD380" s="503"/>
      <c r="AE380" s="503"/>
      <c r="AF380" s="175"/>
      <c r="AG380" s="175"/>
      <c r="AH380" s="175"/>
      <c r="AI380" s="504"/>
      <c r="AJ380" s="502">
        <v>0</v>
      </c>
      <c r="AK380" s="499">
        <v>0</v>
      </c>
      <c r="AL380" s="499">
        <v>0</v>
      </c>
      <c r="AM380" s="499">
        <v>0</v>
      </c>
      <c r="AN380" s="499">
        <v>0</v>
      </c>
      <c r="AO380" s="499">
        <v>0</v>
      </c>
      <c r="AP380" s="175">
        <v>0</v>
      </c>
      <c r="AQ380" s="175">
        <v>0</v>
      </c>
      <c r="AR380" s="175">
        <v>0</v>
      </c>
      <c r="AS380" s="504"/>
      <c r="AT380" s="502">
        <v>0</v>
      </c>
      <c r="AU380" s="499">
        <v>0</v>
      </c>
      <c r="AV380" s="499">
        <v>0</v>
      </c>
      <c r="AW380" s="499">
        <v>0</v>
      </c>
      <c r="AX380" s="129"/>
      <c r="AY380" s="503"/>
      <c r="AZ380" s="175"/>
      <c r="BA380" s="175"/>
      <c r="BB380" s="175"/>
      <c r="BC380" s="504"/>
      <c r="BD380" s="502">
        <v>0</v>
      </c>
      <c r="BE380" s="499">
        <v>0</v>
      </c>
      <c r="BF380" s="499">
        <v>0</v>
      </c>
      <c r="BG380" s="499">
        <v>0</v>
      </c>
      <c r="BH380" s="499">
        <v>0</v>
      </c>
      <c r="BI380" s="499">
        <v>0</v>
      </c>
      <c r="BJ380" s="175">
        <v>0</v>
      </c>
      <c r="BK380" s="175">
        <v>0</v>
      </c>
      <c r="BL380" s="175">
        <v>0</v>
      </c>
      <c r="BM380" s="504"/>
      <c r="BN380" s="502">
        <v>0</v>
      </c>
      <c r="BO380" s="499">
        <v>0</v>
      </c>
      <c r="BP380" s="499">
        <v>0</v>
      </c>
      <c r="BQ380" s="499">
        <v>0</v>
      </c>
      <c r="BR380" s="175">
        <v>0</v>
      </c>
      <c r="BS380" s="175">
        <v>0</v>
      </c>
      <c r="BT380" s="175"/>
      <c r="BU380" s="175"/>
      <c r="BV380" s="175"/>
      <c r="BW380" s="505"/>
      <c r="BX380" s="502">
        <v>0</v>
      </c>
      <c r="BY380" s="499">
        <v>0</v>
      </c>
      <c r="BZ380" s="499">
        <v>0</v>
      </c>
      <c r="CA380" s="499">
        <v>0</v>
      </c>
      <c r="CB380" s="499">
        <v>0</v>
      </c>
      <c r="CC380" s="499">
        <v>0</v>
      </c>
      <c r="CD380" s="175">
        <v>0</v>
      </c>
      <c r="CE380" s="175">
        <v>0</v>
      </c>
      <c r="CF380" s="175">
        <v>0</v>
      </c>
      <c r="CG380" s="506"/>
      <c r="CH380" s="507">
        <f t="shared" si="276"/>
        <v>0</v>
      </c>
      <c r="CI380" s="508">
        <f t="shared" si="277"/>
        <v>0</v>
      </c>
      <c r="CJ380" s="508">
        <f t="shared" si="278"/>
        <v>0</v>
      </c>
      <c r="CK380" s="508">
        <f t="shared" si="279"/>
        <v>0</v>
      </c>
      <c r="CL380" s="508">
        <f t="shared" si="280"/>
        <v>0</v>
      </c>
      <c r="CM380" s="508">
        <f t="shared" si="281"/>
        <v>0</v>
      </c>
      <c r="CN380" s="508">
        <f t="shared" si="282"/>
        <v>0</v>
      </c>
      <c r="CO380" s="508">
        <f t="shared" si="283"/>
        <v>0</v>
      </c>
      <c r="CP380" s="508">
        <f t="shared" si="284"/>
        <v>0</v>
      </c>
      <c r="CQ380" s="249"/>
      <c r="CR380" s="264">
        <f t="shared" si="285"/>
        <v>0</v>
      </c>
      <c r="CS380" s="257">
        <f t="shared" si="286"/>
        <v>0</v>
      </c>
    </row>
    <row r="381" spans="1:97" ht="15" customHeight="1" x14ac:dyDescent="0.25">
      <c r="A381" s="9"/>
      <c r="B381" s="495">
        <v>82</v>
      </c>
      <c r="C381" s="496" t="s">
        <v>609</v>
      </c>
      <c r="D381" s="496" t="s">
        <v>329</v>
      </c>
      <c r="E381" s="497" t="s">
        <v>745</v>
      </c>
      <c r="F381" s="498">
        <v>0</v>
      </c>
      <c r="G381" s="499">
        <v>0</v>
      </c>
      <c r="H381" s="499">
        <v>0</v>
      </c>
      <c r="I381" s="499">
        <v>0</v>
      </c>
      <c r="J381" s="499">
        <v>30</v>
      </c>
      <c r="K381" s="499">
        <v>0</v>
      </c>
      <c r="L381" s="500" t="s">
        <v>929</v>
      </c>
      <c r="M381" s="500" t="s">
        <v>929</v>
      </c>
      <c r="N381" s="500" t="s">
        <v>929</v>
      </c>
      <c r="O381" s="501"/>
      <c r="P381" s="502">
        <v>0</v>
      </c>
      <c r="Q381" s="499">
        <v>0</v>
      </c>
      <c r="R381" s="499">
        <v>0</v>
      </c>
      <c r="S381" s="503"/>
      <c r="T381" s="503"/>
      <c r="U381" s="503"/>
      <c r="V381" s="228"/>
      <c r="W381" s="228"/>
      <c r="X381" s="229"/>
      <c r="Y381" s="504"/>
      <c r="Z381" s="502">
        <v>0</v>
      </c>
      <c r="AA381" s="499">
        <v>0</v>
      </c>
      <c r="AB381" s="499">
        <v>0</v>
      </c>
      <c r="AC381" s="499">
        <v>0</v>
      </c>
      <c r="AD381" s="503"/>
      <c r="AE381" s="503"/>
      <c r="AF381" s="175"/>
      <c r="AG381" s="175"/>
      <c r="AH381" s="175"/>
      <c r="AI381" s="504"/>
      <c r="AJ381" s="524"/>
      <c r="AK381" s="503"/>
      <c r="AL381" s="503"/>
      <c r="AM381" s="503"/>
      <c r="AN381" s="503">
        <v>7</v>
      </c>
      <c r="AO381" s="503"/>
      <c r="AP381" s="175">
        <v>0</v>
      </c>
      <c r="AQ381" s="175">
        <v>0</v>
      </c>
      <c r="AR381" s="175">
        <v>0</v>
      </c>
      <c r="AS381" s="504"/>
      <c r="AT381" s="502">
        <v>0</v>
      </c>
      <c r="AU381" s="499">
        <v>0</v>
      </c>
      <c r="AV381" s="499">
        <v>0</v>
      </c>
      <c r="AW381" s="499">
        <v>8</v>
      </c>
      <c r="AX381" s="129"/>
      <c r="AY381" s="499">
        <v>0</v>
      </c>
      <c r="AZ381" s="175"/>
      <c r="BA381" s="175"/>
      <c r="BB381" s="175"/>
      <c r="BC381" s="504"/>
      <c r="BD381" s="524"/>
      <c r="BE381" s="503"/>
      <c r="BF381" s="503"/>
      <c r="BG381" s="499">
        <v>0</v>
      </c>
      <c r="BH381" s="499">
        <v>13</v>
      </c>
      <c r="BI381" s="499">
        <v>0</v>
      </c>
      <c r="BJ381" s="175">
        <v>0</v>
      </c>
      <c r="BK381" s="175">
        <v>0</v>
      </c>
      <c r="BL381" s="175">
        <v>0</v>
      </c>
      <c r="BM381" s="504"/>
      <c r="BN381" s="502">
        <v>0</v>
      </c>
      <c r="BO381" s="499">
        <v>0</v>
      </c>
      <c r="BP381" s="499">
        <v>0</v>
      </c>
      <c r="BQ381" s="499">
        <v>4</v>
      </c>
      <c r="BR381" s="175">
        <v>0</v>
      </c>
      <c r="BS381" s="175">
        <v>0</v>
      </c>
      <c r="BT381" s="175"/>
      <c r="BU381" s="175"/>
      <c r="BV381" s="175"/>
      <c r="BW381" s="505"/>
      <c r="BX381" s="502">
        <v>0</v>
      </c>
      <c r="BY381" s="499">
        <v>0</v>
      </c>
      <c r="BZ381" s="499">
        <v>0</v>
      </c>
      <c r="CA381" s="499">
        <v>0</v>
      </c>
      <c r="CB381" s="499">
        <v>19</v>
      </c>
      <c r="CC381" s="499">
        <v>0</v>
      </c>
      <c r="CD381" s="175">
        <v>0</v>
      </c>
      <c r="CE381" s="175">
        <v>0</v>
      </c>
      <c r="CF381" s="175">
        <v>0</v>
      </c>
      <c r="CG381" s="506"/>
      <c r="CH381" s="507">
        <f t="shared" si="276"/>
        <v>0</v>
      </c>
      <c r="CI381" s="508">
        <f t="shared" si="277"/>
        <v>0</v>
      </c>
      <c r="CJ381" s="508">
        <f t="shared" si="278"/>
        <v>0</v>
      </c>
      <c r="CK381" s="508">
        <f t="shared" si="279"/>
        <v>12</v>
      </c>
      <c r="CL381" s="508">
        <f t="shared" si="280"/>
        <v>69</v>
      </c>
      <c r="CM381" s="508">
        <f t="shared" si="281"/>
        <v>0</v>
      </c>
      <c r="CN381" s="508">
        <f t="shared" si="282"/>
        <v>0</v>
      </c>
      <c r="CO381" s="508">
        <f t="shared" si="283"/>
        <v>0</v>
      </c>
      <c r="CP381" s="508">
        <f t="shared" si="284"/>
        <v>0</v>
      </c>
      <c r="CQ381" s="249"/>
      <c r="CR381" s="264">
        <f t="shared" si="285"/>
        <v>-12</v>
      </c>
      <c r="CS381" s="257">
        <f t="shared" si="286"/>
        <v>0</v>
      </c>
    </row>
    <row r="382" spans="1:97" ht="15" customHeight="1" x14ac:dyDescent="0.25">
      <c r="A382" s="9"/>
      <c r="B382" s="480">
        <v>82</v>
      </c>
      <c r="C382" s="481" t="s">
        <v>609</v>
      </c>
      <c r="D382" s="481" t="s">
        <v>332</v>
      </c>
      <c r="E382" s="482" t="s">
        <v>748</v>
      </c>
      <c r="F382" s="520"/>
      <c r="G382" s="484">
        <v>0</v>
      </c>
      <c r="H382" s="484">
        <v>0</v>
      </c>
      <c r="I382" s="484">
        <v>65</v>
      </c>
      <c r="J382" s="484">
        <v>76</v>
      </c>
      <c r="K382" s="484">
        <v>0</v>
      </c>
      <c r="L382" s="485">
        <v>76</v>
      </c>
      <c r="M382" s="485">
        <v>54</v>
      </c>
      <c r="N382" s="485">
        <v>72</v>
      </c>
      <c r="O382" s="486"/>
      <c r="P382" s="487">
        <v>0</v>
      </c>
      <c r="Q382" s="484">
        <v>0</v>
      </c>
      <c r="R382" s="484">
        <v>0</v>
      </c>
      <c r="S382" s="484">
        <v>0</v>
      </c>
      <c r="T382" s="484">
        <v>0</v>
      </c>
      <c r="U382" s="484">
        <v>0</v>
      </c>
      <c r="V382" s="233">
        <v>0</v>
      </c>
      <c r="W382" s="234">
        <v>0</v>
      </c>
      <c r="X382" s="235">
        <v>0</v>
      </c>
      <c r="Y382" s="489"/>
      <c r="Z382" s="487">
        <v>0</v>
      </c>
      <c r="AA382" s="484">
        <v>0</v>
      </c>
      <c r="AB382" s="484">
        <v>0</v>
      </c>
      <c r="AC382" s="484">
        <v>0</v>
      </c>
      <c r="AD382" s="484">
        <v>0</v>
      </c>
      <c r="AE382" s="484">
        <v>0</v>
      </c>
      <c r="AF382" s="146">
        <v>0</v>
      </c>
      <c r="AG382" s="146">
        <v>0</v>
      </c>
      <c r="AH382" s="146">
        <v>0</v>
      </c>
      <c r="AI382" s="489"/>
      <c r="AJ382" s="487">
        <v>7</v>
      </c>
      <c r="AK382" s="484">
        <v>7</v>
      </c>
      <c r="AL382" s="484">
        <v>0</v>
      </c>
      <c r="AM382" s="484">
        <v>25</v>
      </c>
      <c r="AN382" s="484">
        <v>44</v>
      </c>
      <c r="AO382" s="484">
        <v>0</v>
      </c>
      <c r="AP382" s="146">
        <v>34</v>
      </c>
      <c r="AQ382" s="146">
        <v>34</v>
      </c>
      <c r="AR382" s="146">
        <v>34</v>
      </c>
      <c r="AS382" s="489"/>
      <c r="AT382" s="487">
        <v>42</v>
      </c>
      <c r="AU382" s="484">
        <v>42</v>
      </c>
      <c r="AV382" s="484">
        <v>0</v>
      </c>
      <c r="AW382" s="484">
        <v>42</v>
      </c>
      <c r="AX382" s="127">
        <v>42</v>
      </c>
      <c r="AY382" s="484">
        <v>0</v>
      </c>
      <c r="AZ382" s="146">
        <v>38</v>
      </c>
      <c r="BA382" s="146">
        <v>38</v>
      </c>
      <c r="BB382" s="146">
        <v>38</v>
      </c>
      <c r="BC382" s="489"/>
      <c r="BD382" s="487">
        <v>43</v>
      </c>
      <c r="BE382" s="484">
        <v>43</v>
      </c>
      <c r="BF382" s="484">
        <v>0</v>
      </c>
      <c r="BG382" s="529">
        <v>21</v>
      </c>
      <c r="BH382" s="484">
        <v>55</v>
      </c>
      <c r="BI382" s="484">
        <v>0</v>
      </c>
      <c r="BJ382" s="146">
        <v>38</v>
      </c>
      <c r="BK382" s="146">
        <v>38</v>
      </c>
      <c r="BL382" s="146">
        <v>38</v>
      </c>
      <c r="BM382" s="489"/>
      <c r="BN382" s="487">
        <v>13</v>
      </c>
      <c r="BO382" s="484">
        <v>13</v>
      </c>
      <c r="BP382" s="484">
        <v>0</v>
      </c>
      <c r="BQ382" s="484">
        <v>13</v>
      </c>
      <c r="BR382" s="146">
        <v>31</v>
      </c>
      <c r="BS382" s="146">
        <v>0</v>
      </c>
      <c r="BT382" s="146">
        <v>16</v>
      </c>
      <c r="BU382" s="146">
        <v>16</v>
      </c>
      <c r="BV382" s="146">
        <v>16</v>
      </c>
      <c r="BW382" s="490"/>
      <c r="BX382" s="487">
        <v>72</v>
      </c>
      <c r="BY382" s="484">
        <v>72</v>
      </c>
      <c r="BZ382" s="484">
        <v>0</v>
      </c>
      <c r="CA382" s="484">
        <v>72</v>
      </c>
      <c r="CB382" s="484">
        <v>87</v>
      </c>
      <c r="CC382" s="488"/>
      <c r="CD382" s="146">
        <v>50</v>
      </c>
      <c r="CE382" s="146">
        <v>79</v>
      </c>
      <c r="CF382" s="146">
        <v>79</v>
      </c>
      <c r="CG382" s="491"/>
      <c r="CH382" s="492">
        <f t="shared" si="276"/>
        <v>177</v>
      </c>
      <c r="CI382" s="493">
        <f t="shared" si="277"/>
        <v>177</v>
      </c>
      <c r="CJ382" s="493">
        <f t="shared" si="278"/>
        <v>0</v>
      </c>
      <c r="CK382" s="493">
        <f t="shared" si="279"/>
        <v>238</v>
      </c>
      <c r="CL382" s="493">
        <f t="shared" si="280"/>
        <v>335</v>
      </c>
      <c r="CM382" s="493">
        <f t="shared" si="281"/>
        <v>0</v>
      </c>
      <c r="CN382" s="493">
        <f t="shared" si="282"/>
        <v>252</v>
      </c>
      <c r="CO382" s="493">
        <f t="shared" si="283"/>
        <v>259</v>
      </c>
      <c r="CP382" s="493">
        <f t="shared" si="284"/>
        <v>277</v>
      </c>
      <c r="CQ382"/>
      <c r="CR382" s="255">
        <f t="shared" si="285"/>
        <v>39</v>
      </c>
      <c r="CS382" s="256">
        <f t="shared" si="286"/>
        <v>100</v>
      </c>
    </row>
    <row r="383" spans="1:97" ht="15" customHeight="1" x14ac:dyDescent="0.25">
      <c r="A383" s="9"/>
      <c r="B383" s="495">
        <v>82</v>
      </c>
      <c r="C383" s="496" t="s">
        <v>609</v>
      </c>
      <c r="D383" s="496" t="s">
        <v>334</v>
      </c>
      <c r="E383" s="497" t="s">
        <v>749</v>
      </c>
      <c r="F383" s="498">
        <v>0</v>
      </c>
      <c r="G383" s="499">
        <v>0</v>
      </c>
      <c r="H383" s="499">
        <v>0</v>
      </c>
      <c r="I383" s="499">
        <v>0</v>
      </c>
      <c r="J383" s="499">
        <v>0</v>
      </c>
      <c r="K383" s="499">
        <v>0</v>
      </c>
      <c r="L383" s="500">
        <v>76</v>
      </c>
      <c r="M383" s="500">
        <v>0</v>
      </c>
      <c r="N383" s="500">
        <v>0</v>
      </c>
      <c r="O383" s="501"/>
      <c r="P383" s="502">
        <v>0</v>
      </c>
      <c r="Q383" s="499">
        <v>0</v>
      </c>
      <c r="R383" s="499">
        <v>0</v>
      </c>
      <c r="S383" s="503"/>
      <c r="T383" s="503"/>
      <c r="U383" s="503"/>
      <c r="V383" s="228"/>
      <c r="W383" s="228"/>
      <c r="X383" s="229"/>
      <c r="Y383" s="504"/>
      <c r="Z383" s="524"/>
      <c r="AA383" s="503"/>
      <c r="AB383" s="503"/>
      <c r="AC383" s="503"/>
      <c r="AD383" s="503"/>
      <c r="AE383" s="503"/>
      <c r="AF383" s="175"/>
      <c r="AG383" s="175"/>
      <c r="AH383" s="175"/>
      <c r="AI383" s="522"/>
      <c r="AJ383" s="502">
        <v>7</v>
      </c>
      <c r="AK383" s="499">
        <v>7</v>
      </c>
      <c r="AL383" s="499">
        <v>0</v>
      </c>
      <c r="AM383" s="499">
        <v>0</v>
      </c>
      <c r="AN383" s="499">
        <v>2</v>
      </c>
      <c r="AO383" s="499">
        <v>0</v>
      </c>
      <c r="AP383" s="175">
        <v>0</v>
      </c>
      <c r="AQ383" s="175">
        <v>0</v>
      </c>
      <c r="AR383" s="175">
        <v>0</v>
      </c>
      <c r="AS383" s="504"/>
      <c r="AT383" s="502">
        <v>1</v>
      </c>
      <c r="AU383" s="499">
        <v>1</v>
      </c>
      <c r="AV383" s="499">
        <v>0</v>
      </c>
      <c r="AW383" s="499">
        <v>1</v>
      </c>
      <c r="AX383" s="129"/>
      <c r="AY383" s="499">
        <v>0</v>
      </c>
      <c r="AZ383" s="175"/>
      <c r="BA383" s="175"/>
      <c r="BB383" s="175"/>
      <c r="BC383" s="504"/>
      <c r="BD383" s="502">
        <v>1</v>
      </c>
      <c r="BE383" s="499">
        <v>1</v>
      </c>
      <c r="BF383" s="499">
        <v>0</v>
      </c>
      <c r="BG383" s="499">
        <v>0</v>
      </c>
      <c r="BH383" s="499">
        <v>1</v>
      </c>
      <c r="BI383" s="499">
        <v>0</v>
      </c>
      <c r="BJ383" s="175">
        <v>0</v>
      </c>
      <c r="BK383" s="175">
        <v>0</v>
      </c>
      <c r="BL383" s="175">
        <v>0</v>
      </c>
      <c r="BM383" s="504"/>
      <c r="BN383" s="502">
        <v>0</v>
      </c>
      <c r="BO383" s="499">
        <v>0</v>
      </c>
      <c r="BP383" s="499">
        <v>0</v>
      </c>
      <c r="BQ383" s="499">
        <v>0</v>
      </c>
      <c r="BR383" s="175">
        <v>0</v>
      </c>
      <c r="BS383" s="175">
        <v>0</v>
      </c>
      <c r="BT383" s="175"/>
      <c r="BU383" s="175"/>
      <c r="BV383" s="175"/>
      <c r="BW383" s="505"/>
      <c r="BX383" s="502">
        <v>2</v>
      </c>
      <c r="BY383" s="499">
        <v>2</v>
      </c>
      <c r="BZ383" s="499">
        <v>0</v>
      </c>
      <c r="CA383" s="499">
        <v>2</v>
      </c>
      <c r="CB383" s="499">
        <v>2</v>
      </c>
      <c r="CC383" s="499">
        <v>0</v>
      </c>
      <c r="CD383" s="175">
        <v>0</v>
      </c>
      <c r="CE383" s="175">
        <v>0</v>
      </c>
      <c r="CF383" s="175">
        <v>0</v>
      </c>
      <c r="CG383" s="506"/>
      <c r="CH383" s="507">
        <f t="shared" si="276"/>
        <v>11</v>
      </c>
      <c r="CI383" s="508">
        <f t="shared" si="277"/>
        <v>11</v>
      </c>
      <c r="CJ383" s="508">
        <f t="shared" si="278"/>
        <v>0</v>
      </c>
      <c r="CK383" s="508">
        <f t="shared" si="279"/>
        <v>3</v>
      </c>
      <c r="CL383" s="508">
        <f t="shared" si="280"/>
        <v>5</v>
      </c>
      <c r="CM383" s="508">
        <f t="shared" si="281"/>
        <v>0</v>
      </c>
      <c r="CN383" s="508">
        <f t="shared" si="282"/>
        <v>76</v>
      </c>
      <c r="CO383" s="508">
        <f t="shared" si="283"/>
        <v>0</v>
      </c>
      <c r="CP383" s="508">
        <f t="shared" si="284"/>
        <v>0</v>
      </c>
      <c r="CQ383" s="249"/>
      <c r="CR383" s="264">
        <f t="shared" si="285"/>
        <v>-3</v>
      </c>
      <c r="CS383" s="257">
        <f t="shared" si="286"/>
        <v>-11</v>
      </c>
    </row>
    <row r="384" spans="1:97" ht="15" customHeight="1" x14ac:dyDescent="0.25">
      <c r="A384" s="9"/>
      <c r="B384" s="495">
        <v>82</v>
      </c>
      <c r="C384" s="496" t="s">
        <v>609</v>
      </c>
      <c r="D384" s="496" t="s">
        <v>335</v>
      </c>
      <c r="E384" s="497" t="s">
        <v>750</v>
      </c>
      <c r="F384" s="498">
        <v>0</v>
      </c>
      <c r="G384" s="499">
        <v>0</v>
      </c>
      <c r="H384" s="499">
        <v>0</v>
      </c>
      <c r="I384" s="499">
        <v>0</v>
      </c>
      <c r="J384" s="499">
        <v>0</v>
      </c>
      <c r="K384" s="499">
        <v>0</v>
      </c>
      <c r="L384" s="500">
        <v>0</v>
      </c>
      <c r="M384" s="500">
        <v>3</v>
      </c>
      <c r="N384" s="500">
        <v>5</v>
      </c>
      <c r="O384" s="501"/>
      <c r="P384" s="502">
        <v>0</v>
      </c>
      <c r="Q384" s="499">
        <v>0</v>
      </c>
      <c r="R384" s="499">
        <v>0</v>
      </c>
      <c r="S384" s="503"/>
      <c r="T384" s="503"/>
      <c r="U384" s="503"/>
      <c r="V384" s="226"/>
      <c r="W384" s="226"/>
      <c r="X384" s="227"/>
      <c r="Y384" s="504"/>
      <c r="Z384" s="502">
        <v>0</v>
      </c>
      <c r="AA384" s="499">
        <v>0</v>
      </c>
      <c r="AB384" s="499">
        <v>0</v>
      </c>
      <c r="AC384" s="499">
        <v>0</v>
      </c>
      <c r="AD384" s="503"/>
      <c r="AE384" s="503"/>
      <c r="AF384" s="175"/>
      <c r="AG384" s="175"/>
      <c r="AH384" s="175"/>
      <c r="AI384" s="504"/>
      <c r="AJ384" s="502">
        <v>0</v>
      </c>
      <c r="AK384" s="499">
        <v>0</v>
      </c>
      <c r="AL384" s="499">
        <v>0</v>
      </c>
      <c r="AM384" s="499">
        <v>0</v>
      </c>
      <c r="AN384" s="499">
        <v>1</v>
      </c>
      <c r="AO384" s="499">
        <v>0</v>
      </c>
      <c r="AP384" s="175">
        <v>2</v>
      </c>
      <c r="AQ384" s="175">
        <v>2</v>
      </c>
      <c r="AR384" s="175">
        <v>2</v>
      </c>
      <c r="AS384" s="504"/>
      <c r="AT384" s="502">
        <v>1</v>
      </c>
      <c r="AU384" s="499">
        <v>1</v>
      </c>
      <c r="AV384" s="499">
        <v>0</v>
      </c>
      <c r="AW384" s="499">
        <v>1</v>
      </c>
      <c r="AX384" s="129">
        <v>2</v>
      </c>
      <c r="AY384" s="499">
        <v>0</v>
      </c>
      <c r="AZ384" s="175">
        <v>1</v>
      </c>
      <c r="BA384" s="175">
        <v>1</v>
      </c>
      <c r="BB384" s="175">
        <v>1</v>
      </c>
      <c r="BC384" s="504"/>
      <c r="BD384" s="502">
        <v>1</v>
      </c>
      <c r="BE384" s="499">
        <v>1</v>
      </c>
      <c r="BF384" s="499">
        <v>0</v>
      </c>
      <c r="BG384" s="499">
        <v>0</v>
      </c>
      <c r="BH384" s="499">
        <v>1</v>
      </c>
      <c r="BI384" s="499">
        <v>0</v>
      </c>
      <c r="BJ384" s="175">
        <v>1</v>
      </c>
      <c r="BK384" s="175">
        <v>1</v>
      </c>
      <c r="BL384" s="175">
        <v>1</v>
      </c>
      <c r="BM384" s="504"/>
      <c r="BN384" s="502">
        <v>0</v>
      </c>
      <c r="BO384" s="499">
        <v>0</v>
      </c>
      <c r="BP384" s="499">
        <v>0</v>
      </c>
      <c r="BQ384" s="499">
        <v>0</v>
      </c>
      <c r="BR384" s="175">
        <v>0</v>
      </c>
      <c r="BS384" s="175">
        <v>0</v>
      </c>
      <c r="BT384" s="175">
        <v>0</v>
      </c>
      <c r="BU384" s="175">
        <v>0</v>
      </c>
      <c r="BV384" s="175">
        <v>0</v>
      </c>
      <c r="BW384" s="505"/>
      <c r="BX384" s="502">
        <v>1</v>
      </c>
      <c r="BY384" s="499">
        <v>1</v>
      </c>
      <c r="BZ384" s="499">
        <v>0</v>
      </c>
      <c r="CA384" s="499">
        <v>1</v>
      </c>
      <c r="CB384" s="499">
        <v>0</v>
      </c>
      <c r="CC384" s="499">
        <v>0</v>
      </c>
      <c r="CD384" s="175">
        <v>1</v>
      </c>
      <c r="CE384" s="175">
        <v>2</v>
      </c>
      <c r="CF384" s="175">
        <v>2</v>
      </c>
      <c r="CG384" s="506"/>
      <c r="CH384" s="507">
        <f t="shared" si="276"/>
        <v>3</v>
      </c>
      <c r="CI384" s="508">
        <f t="shared" si="277"/>
        <v>3</v>
      </c>
      <c r="CJ384" s="508">
        <f t="shared" si="278"/>
        <v>0</v>
      </c>
      <c r="CK384" s="508">
        <f t="shared" si="279"/>
        <v>2</v>
      </c>
      <c r="CL384" s="508">
        <f t="shared" si="280"/>
        <v>4</v>
      </c>
      <c r="CM384" s="508">
        <f t="shared" si="281"/>
        <v>0</v>
      </c>
      <c r="CN384" s="508">
        <f t="shared" si="282"/>
        <v>5</v>
      </c>
      <c r="CO384" s="508">
        <f t="shared" si="283"/>
        <v>9</v>
      </c>
      <c r="CP384" s="508">
        <f t="shared" si="284"/>
        <v>11</v>
      </c>
      <c r="CQ384" s="249"/>
      <c r="CR384" s="264">
        <f t="shared" si="285"/>
        <v>9</v>
      </c>
      <c r="CS384" s="257">
        <f t="shared" si="286"/>
        <v>8</v>
      </c>
    </row>
    <row r="385" spans="1:97" ht="15" customHeight="1" x14ac:dyDescent="0.25">
      <c r="A385" s="9"/>
      <c r="B385" s="495">
        <v>82</v>
      </c>
      <c r="C385" s="496" t="s">
        <v>609</v>
      </c>
      <c r="D385" s="496" t="s">
        <v>336</v>
      </c>
      <c r="E385" s="497" t="s">
        <v>751</v>
      </c>
      <c r="F385" s="498">
        <v>0</v>
      </c>
      <c r="G385" s="499">
        <v>0</v>
      </c>
      <c r="H385" s="499">
        <v>0</v>
      </c>
      <c r="I385" s="499">
        <v>0</v>
      </c>
      <c r="J385" s="499">
        <v>0</v>
      </c>
      <c r="K385" s="499">
        <v>0</v>
      </c>
      <c r="L385" s="500">
        <v>0</v>
      </c>
      <c r="M385" s="500">
        <v>2</v>
      </c>
      <c r="N385" s="500">
        <v>2</v>
      </c>
      <c r="O385" s="501"/>
      <c r="P385" s="502">
        <v>0</v>
      </c>
      <c r="Q385" s="499">
        <v>0</v>
      </c>
      <c r="R385" s="499">
        <v>0</v>
      </c>
      <c r="S385" s="503"/>
      <c r="T385" s="503"/>
      <c r="U385" s="503"/>
      <c r="V385" s="228"/>
      <c r="W385" s="228"/>
      <c r="X385" s="229"/>
      <c r="Y385" s="504"/>
      <c r="Z385" s="502">
        <v>0</v>
      </c>
      <c r="AA385" s="499">
        <v>0</v>
      </c>
      <c r="AB385" s="499">
        <v>0</v>
      </c>
      <c r="AC385" s="499">
        <v>0</v>
      </c>
      <c r="AD385" s="503"/>
      <c r="AE385" s="503"/>
      <c r="AF385" s="175"/>
      <c r="AG385" s="175"/>
      <c r="AH385" s="175"/>
      <c r="AI385" s="504"/>
      <c r="AJ385" s="502">
        <v>0</v>
      </c>
      <c r="AK385" s="499">
        <v>0</v>
      </c>
      <c r="AL385" s="499">
        <v>0</v>
      </c>
      <c r="AM385" s="499">
        <v>0</v>
      </c>
      <c r="AN385" s="499">
        <v>5</v>
      </c>
      <c r="AO385" s="499">
        <v>0</v>
      </c>
      <c r="AP385" s="521">
        <v>0</v>
      </c>
      <c r="AQ385" s="521">
        <v>0</v>
      </c>
      <c r="AR385" s="521">
        <v>0</v>
      </c>
      <c r="AS385" s="504"/>
      <c r="AT385" s="502">
        <v>8</v>
      </c>
      <c r="AU385" s="499">
        <v>8</v>
      </c>
      <c r="AV385" s="499">
        <v>0</v>
      </c>
      <c r="AW385" s="499">
        <v>8</v>
      </c>
      <c r="AX385" s="129">
        <v>2</v>
      </c>
      <c r="AY385" s="499">
        <v>0</v>
      </c>
      <c r="AZ385" s="175">
        <v>1</v>
      </c>
      <c r="BA385" s="175">
        <v>1</v>
      </c>
      <c r="BB385" s="175">
        <v>1</v>
      </c>
      <c r="BC385" s="504"/>
      <c r="BD385" s="502">
        <v>10</v>
      </c>
      <c r="BE385" s="499">
        <v>10</v>
      </c>
      <c r="BF385" s="499">
        <v>0</v>
      </c>
      <c r="BG385" s="499">
        <v>0</v>
      </c>
      <c r="BH385" s="499">
        <v>10</v>
      </c>
      <c r="BI385" s="499">
        <v>0</v>
      </c>
      <c r="BJ385" s="175">
        <v>1</v>
      </c>
      <c r="BK385" s="175">
        <v>1</v>
      </c>
      <c r="BL385" s="175">
        <v>1</v>
      </c>
      <c r="BM385" s="504"/>
      <c r="BN385" s="502">
        <v>3</v>
      </c>
      <c r="BO385" s="499">
        <v>3</v>
      </c>
      <c r="BP385" s="499">
        <v>0</v>
      </c>
      <c r="BQ385" s="499">
        <v>3</v>
      </c>
      <c r="BR385" s="175">
        <v>1</v>
      </c>
      <c r="BS385" s="175">
        <v>0</v>
      </c>
      <c r="BT385" s="175">
        <v>0</v>
      </c>
      <c r="BU385" s="175">
        <v>0</v>
      </c>
      <c r="BV385" s="175">
        <v>0</v>
      </c>
      <c r="BW385" s="505"/>
      <c r="BX385" s="502">
        <v>17</v>
      </c>
      <c r="BY385" s="499">
        <v>17</v>
      </c>
      <c r="BZ385" s="499">
        <v>0</v>
      </c>
      <c r="CA385" s="499">
        <v>17</v>
      </c>
      <c r="CB385" s="499">
        <v>22</v>
      </c>
      <c r="CC385" s="499">
        <v>0</v>
      </c>
      <c r="CD385" s="175">
        <v>0</v>
      </c>
      <c r="CE385" s="175">
        <v>0</v>
      </c>
      <c r="CF385" s="175">
        <v>0</v>
      </c>
      <c r="CG385" s="506"/>
      <c r="CH385" s="507">
        <f t="shared" si="276"/>
        <v>38</v>
      </c>
      <c r="CI385" s="508">
        <f t="shared" si="277"/>
        <v>38</v>
      </c>
      <c r="CJ385" s="508">
        <f t="shared" si="278"/>
        <v>0</v>
      </c>
      <c r="CK385" s="508">
        <f t="shared" si="279"/>
        <v>28</v>
      </c>
      <c r="CL385" s="508">
        <f t="shared" si="280"/>
        <v>40</v>
      </c>
      <c r="CM385" s="508">
        <f t="shared" si="281"/>
        <v>0</v>
      </c>
      <c r="CN385" s="508">
        <f t="shared" si="282"/>
        <v>2</v>
      </c>
      <c r="CO385" s="508">
        <f t="shared" si="283"/>
        <v>4</v>
      </c>
      <c r="CP385" s="508">
        <f t="shared" si="284"/>
        <v>4</v>
      </c>
      <c r="CQ385" s="249"/>
      <c r="CR385" s="264">
        <f t="shared" si="285"/>
        <v>-24</v>
      </c>
      <c r="CS385" s="257">
        <f t="shared" si="286"/>
        <v>-34</v>
      </c>
    </row>
    <row r="386" spans="1:97" ht="15" customHeight="1" x14ac:dyDescent="0.25">
      <c r="A386" s="9"/>
      <c r="B386" s="495">
        <v>82</v>
      </c>
      <c r="C386" s="496" t="s">
        <v>609</v>
      </c>
      <c r="D386" s="496" t="s">
        <v>337</v>
      </c>
      <c r="E386" s="497" t="s">
        <v>752</v>
      </c>
      <c r="F386" s="498">
        <v>0</v>
      </c>
      <c r="G386" s="499">
        <v>0</v>
      </c>
      <c r="H386" s="499">
        <v>0</v>
      </c>
      <c r="I386" s="499">
        <v>0</v>
      </c>
      <c r="J386" s="499">
        <v>0</v>
      </c>
      <c r="K386" s="499">
        <v>0</v>
      </c>
      <c r="L386" s="500">
        <v>0</v>
      </c>
      <c r="M386" s="500">
        <v>4</v>
      </c>
      <c r="N386" s="500">
        <v>6</v>
      </c>
      <c r="O386" s="501"/>
      <c r="P386" s="502">
        <v>0</v>
      </c>
      <c r="Q386" s="499">
        <v>0</v>
      </c>
      <c r="R386" s="499">
        <v>0</v>
      </c>
      <c r="S386" s="503"/>
      <c r="T386" s="503"/>
      <c r="U386" s="503"/>
      <c r="V386" s="228"/>
      <c r="W386" s="228"/>
      <c r="X386" s="229"/>
      <c r="Y386" s="504"/>
      <c r="Z386" s="502">
        <v>0</v>
      </c>
      <c r="AA386" s="499">
        <v>0</v>
      </c>
      <c r="AB386" s="499">
        <v>0</v>
      </c>
      <c r="AC386" s="499">
        <v>0</v>
      </c>
      <c r="AD386" s="503"/>
      <c r="AE386" s="503"/>
      <c r="AF386" s="175"/>
      <c r="AG386" s="175"/>
      <c r="AH386" s="175"/>
      <c r="AI386" s="504"/>
      <c r="AJ386" s="502">
        <v>0</v>
      </c>
      <c r="AK386" s="499">
        <v>0</v>
      </c>
      <c r="AL386" s="499">
        <v>0</v>
      </c>
      <c r="AM386" s="499">
        <v>0</v>
      </c>
      <c r="AN386" s="499">
        <v>2</v>
      </c>
      <c r="AO386" s="499">
        <v>0</v>
      </c>
      <c r="AP386" s="175">
        <v>4</v>
      </c>
      <c r="AQ386" s="175">
        <v>4</v>
      </c>
      <c r="AR386" s="175">
        <v>4</v>
      </c>
      <c r="AS386" s="504"/>
      <c r="AT386" s="502">
        <v>2</v>
      </c>
      <c r="AU386" s="499">
        <v>2</v>
      </c>
      <c r="AV386" s="499">
        <v>0</v>
      </c>
      <c r="AW386" s="499">
        <v>2</v>
      </c>
      <c r="AX386" s="129">
        <v>8</v>
      </c>
      <c r="AY386" s="499">
        <v>0</v>
      </c>
      <c r="AZ386" s="175">
        <v>8</v>
      </c>
      <c r="BA386" s="175">
        <v>8</v>
      </c>
      <c r="BB386" s="175">
        <v>8</v>
      </c>
      <c r="BC386" s="504"/>
      <c r="BD386" s="502">
        <v>2</v>
      </c>
      <c r="BE386" s="499">
        <v>2</v>
      </c>
      <c r="BF386" s="499">
        <v>0</v>
      </c>
      <c r="BG386" s="499">
        <v>0</v>
      </c>
      <c r="BH386" s="499">
        <v>2</v>
      </c>
      <c r="BI386" s="499">
        <v>0</v>
      </c>
      <c r="BJ386" s="175">
        <v>9</v>
      </c>
      <c r="BK386" s="175">
        <v>9</v>
      </c>
      <c r="BL386" s="175">
        <v>9</v>
      </c>
      <c r="BM386" s="504"/>
      <c r="BN386" s="502">
        <v>0</v>
      </c>
      <c r="BO386" s="499">
        <v>0</v>
      </c>
      <c r="BP386" s="499">
        <v>0</v>
      </c>
      <c r="BQ386" s="499">
        <v>0</v>
      </c>
      <c r="BR386" s="175">
        <v>5</v>
      </c>
      <c r="BS386" s="175">
        <v>0</v>
      </c>
      <c r="BT386" s="175">
        <v>3</v>
      </c>
      <c r="BU386" s="175">
        <v>3</v>
      </c>
      <c r="BV386" s="175">
        <v>3</v>
      </c>
      <c r="BW386" s="505"/>
      <c r="BX386" s="502">
        <v>2</v>
      </c>
      <c r="BY386" s="499">
        <v>2</v>
      </c>
      <c r="BZ386" s="499">
        <v>0</v>
      </c>
      <c r="CA386" s="499">
        <v>2</v>
      </c>
      <c r="CB386" s="499">
        <v>1</v>
      </c>
      <c r="CC386" s="499">
        <v>0</v>
      </c>
      <c r="CD386" s="175">
        <v>9</v>
      </c>
      <c r="CE386" s="175">
        <v>19</v>
      </c>
      <c r="CF386" s="175">
        <v>19</v>
      </c>
      <c r="CG386" s="506"/>
      <c r="CH386" s="507">
        <f t="shared" si="276"/>
        <v>6</v>
      </c>
      <c r="CI386" s="508">
        <f t="shared" si="277"/>
        <v>6</v>
      </c>
      <c r="CJ386" s="508">
        <f t="shared" si="278"/>
        <v>0</v>
      </c>
      <c r="CK386" s="508">
        <f t="shared" si="279"/>
        <v>4</v>
      </c>
      <c r="CL386" s="508">
        <f t="shared" si="280"/>
        <v>18</v>
      </c>
      <c r="CM386" s="508">
        <f t="shared" si="281"/>
        <v>0</v>
      </c>
      <c r="CN386" s="508">
        <f t="shared" si="282"/>
        <v>33</v>
      </c>
      <c r="CO386" s="508">
        <f t="shared" si="283"/>
        <v>47</v>
      </c>
      <c r="CP386" s="508">
        <f t="shared" si="284"/>
        <v>49</v>
      </c>
      <c r="CQ386" s="249"/>
      <c r="CR386" s="264">
        <f t="shared" si="285"/>
        <v>45</v>
      </c>
      <c r="CS386" s="257">
        <f t="shared" si="286"/>
        <v>43</v>
      </c>
    </row>
    <row r="387" spans="1:97" ht="15" customHeight="1" x14ac:dyDescent="0.25">
      <c r="A387" s="9"/>
      <c r="B387" s="495">
        <v>82</v>
      </c>
      <c r="C387" s="496" t="s">
        <v>609</v>
      </c>
      <c r="D387" s="496" t="s">
        <v>338</v>
      </c>
      <c r="E387" s="497" t="s">
        <v>753</v>
      </c>
      <c r="F387" s="498">
        <v>0</v>
      </c>
      <c r="G387" s="499">
        <v>0</v>
      </c>
      <c r="H387" s="499">
        <v>0</v>
      </c>
      <c r="I387" s="499">
        <v>0</v>
      </c>
      <c r="J387" s="499">
        <v>0</v>
      </c>
      <c r="K387" s="499">
        <v>0</v>
      </c>
      <c r="L387" s="500">
        <v>0</v>
      </c>
      <c r="M387" s="530">
        <v>2</v>
      </c>
      <c r="N387" s="530">
        <v>4</v>
      </c>
      <c r="O387" s="501"/>
      <c r="P387" s="502">
        <v>0</v>
      </c>
      <c r="Q387" s="499">
        <v>0</v>
      </c>
      <c r="R387" s="499">
        <v>0</v>
      </c>
      <c r="S387" s="503"/>
      <c r="T387" s="503"/>
      <c r="U387" s="503"/>
      <c r="V387" s="228"/>
      <c r="W387" s="228"/>
      <c r="X387" s="229"/>
      <c r="Y387" s="504"/>
      <c r="Z387" s="502">
        <v>0</v>
      </c>
      <c r="AA387" s="499">
        <v>0</v>
      </c>
      <c r="AB387" s="499">
        <v>0</v>
      </c>
      <c r="AC387" s="499">
        <v>0</v>
      </c>
      <c r="AD387" s="503"/>
      <c r="AE387" s="503"/>
      <c r="AF387" s="175"/>
      <c r="AG387" s="175"/>
      <c r="AH387" s="175"/>
      <c r="AI387" s="504"/>
      <c r="AJ387" s="502">
        <v>0</v>
      </c>
      <c r="AK387" s="499">
        <v>0</v>
      </c>
      <c r="AL387" s="499">
        <v>0</v>
      </c>
      <c r="AM387" s="499">
        <v>0</v>
      </c>
      <c r="AN387" s="499">
        <v>13</v>
      </c>
      <c r="AO387" s="499">
        <v>0</v>
      </c>
      <c r="AP387" s="175">
        <v>2</v>
      </c>
      <c r="AQ387" s="175">
        <v>2</v>
      </c>
      <c r="AR387" s="175">
        <v>2</v>
      </c>
      <c r="AS387" s="504"/>
      <c r="AT387" s="502">
        <v>13</v>
      </c>
      <c r="AU387" s="499">
        <v>13</v>
      </c>
      <c r="AV387" s="499">
        <v>0</v>
      </c>
      <c r="AW387" s="499">
        <v>13</v>
      </c>
      <c r="AX387" s="129">
        <v>2</v>
      </c>
      <c r="AY387" s="499">
        <v>0</v>
      </c>
      <c r="AZ387" s="175">
        <v>1</v>
      </c>
      <c r="BA387" s="175">
        <v>1</v>
      </c>
      <c r="BB387" s="175">
        <v>1</v>
      </c>
      <c r="BC387" s="504"/>
      <c r="BD387" s="502">
        <v>11</v>
      </c>
      <c r="BE387" s="499">
        <v>11</v>
      </c>
      <c r="BF387" s="499">
        <v>0</v>
      </c>
      <c r="BG387" s="499">
        <v>0</v>
      </c>
      <c r="BH387" s="499">
        <v>16</v>
      </c>
      <c r="BI387" s="499">
        <v>0</v>
      </c>
      <c r="BJ387" s="175">
        <v>2</v>
      </c>
      <c r="BK387" s="175">
        <v>2</v>
      </c>
      <c r="BL387" s="175">
        <v>2</v>
      </c>
      <c r="BM387" s="504"/>
      <c r="BN387" s="502">
        <v>4</v>
      </c>
      <c r="BO387" s="499">
        <v>4</v>
      </c>
      <c r="BP387" s="499">
        <v>0</v>
      </c>
      <c r="BQ387" s="499">
        <v>4</v>
      </c>
      <c r="BR387" s="175">
        <v>0</v>
      </c>
      <c r="BS387" s="175">
        <v>0</v>
      </c>
      <c r="BT387" s="175">
        <v>0</v>
      </c>
      <c r="BU387" s="175">
        <v>0</v>
      </c>
      <c r="BV387" s="175">
        <v>0</v>
      </c>
      <c r="BW387" s="505"/>
      <c r="BX387" s="502">
        <v>18</v>
      </c>
      <c r="BY387" s="499">
        <v>18</v>
      </c>
      <c r="BZ387" s="499">
        <v>0</v>
      </c>
      <c r="CA387" s="499">
        <v>18</v>
      </c>
      <c r="CB387" s="499">
        <v>21</v>
      </c>
      <c r="CC387" s="499">
        <v>0</v>
      </c>
      <c r="CD387" s="175">
        <v>1</v>
      </c>
      <c r="CE387" s="175">
        <v>1</v>
      </c>
      <c r="CF387" s="175">
        <v>1</v>
      </c>
      <c r="CG387" s="506"/>
      <c r="CH387" s="507">
        <f t="shared" si="276"/>
        <v>46</v>
      </c>
      <c r="CI387" s="508">
        <f t="shared" si="277"/>
        <v>46</v>
      </c>
      <c r="CJ387" s="508">
        <f t="shared" si="278"/>
        <v>0</v>
      </c>
      <c r="CK387" s="508">
        <f t="shared" si="279"/>
        <v>35</v>
      </c>
      <c r="CL387" s="508">
        <f t="shared" si="280"/>
        <v>52</v>
      </c>
      <c r="CM387" s="508">
        <f t="shared" si="281"/>
        <v>0</v>
      </c>
      <c r="CN387" s="508">
        <f t="shared" si="282"/>
        <v>6</v>
      </c>
      <c r="CO387" s="508">
        <f t="shared" si="283"/>
        <v>8</v>
      </c>
      <c r="CP387" s="508">
        <f t="shared" si="284"/>
        <v>10</v>
      </c>
      <c r="CQ387" s="249"/>
      <c r="CR387" s="264">
        <f t="shared" si="285"/>
        <v>-25</v>
      </c>
      <c r="CS387" s="257">
        <f t="shared" si="286"/>
        <v>-36</v>
      </c>
    </row>
    <row r="388" spans="1:97" ht="15" customHeight="1" x14ac:dyDescent="0.25">
      <c r="A388" s="9"/>
      <c r="B388" s="495">
        <v>82</v>
      </c>
      <c r="C388" s="496" t="s">
        <v>609</v>
      </c>
      <c r="D388" s="496" t="s">
        <v>339</v>
      </c>
      <c r="E388" s="497" t="s">
        <v>754</v>
      </c>
      <c r="F388" s="498">
        <v>0</v>
      </c>
      <c r="G388" s="499">
        <v>0</v>
      </c>
      <c r="H388" s="499">
        <v>0</v>
      </c>
      <c r="I388" s="499">
        <v>0</v>
      </c>
      <c r="J388" s="499">
        <v>0</v>
      </c>
      <c r="K388" s="499">
        <v>0</v>
      </c>
      <c r="L388" s="500">
        <v>0</v>
      </c>
      <c r="M388" s="500">
        <v>17</v>
      </c>
      <c r="N388" s="500">
        <v>22</v>
      </c>
      <c r="O388" s="501"/>
      <c r="P388" s="502">
        <v>0</v>
      </c>
      <c r="Q388" s="499">
        <v>0</v>
      </c>
      <c r="R388" s="499">
        <v>0</v>
      </c>
      <c r="S388" s="503"/>
      <c r="T388" s="503"/>
      <c r="U388" s="503"/>
      <c r="V388" s="226"/>
      <c r="W388" s="226"/>
      <c r="X388" s="227"/>
      <c r="Y388" s="504"/>
      <c r="Z388" s="502">
        <v>0</v>
      </c>
      <c r="AA388" s="499">
        <v>0</v>
      </c>
      <c r="AB388" s="499">
        <v>0</v>
      </c>
      <c r="AC388" s="499">
        <v>0</v>
      </c>
      <c r="AD388" s="503"/>
      <c r="AE388" s="503"/>
      <c r="AF388" s="175"/>
      <c r="AG388" s="175"/>
      <c r="AH388" s="175"/>
      <c r="AI388" s="504"/>
      <c r="AJ388" s="502">
        <v>0</v>
      </c>
      <c r="AK388" s="499">
        <v>0</v>
      </c>
      <c r="AL388" s="499">
        <v>0</v>
      </c>
      <c r="AM388" s="499">
        <v>0</v>
      </c>
      <c r="AN388" s="499">
        <v>19</v>
      </c>
      <c r="AO388" s="499">
        <v>0</v>
      </c>
      <c r="AP388" s="175">
        <v>11</v>
      </c>
      <c r="AQ388" s="175">
        <v>11</v>
      </c>
      <c r="AR388" s="175">
        <v>11</v>
      </c>
      <c r="AS388" s="504"/>
      <c r="AT388" s="502">
        <v>12</v>
      </c>
      <c r="AU388" s="499">
        <v>12</v>
      </c>
      <c r="AV388" s="499">
        <v>0</v>
      </c>
      <c r="AW388" s="499">
        <v>12</v>
      </c>
      <c r="AX388" s="129">
        <v>13</v>
      </c>
      <c r="AY388" s="499">
        <v>0</v>
      </c>
      <c r="AZ388" s="175">
        <v>12</v>
      </c>
      <c r="BA388" s="175">
        <v>12</v>
      </c>
      <c r="BB388" s="175">
        <v>12</v>
      </c>
      <c r="BC388" s="504"/>
      <c r="BD388" s="502">
        <v>13</v>
      </c>
      <c r="BE388" s="499">
        <v>13</v>
      </c>
      <c r="BF388" s="499">
        <v>0</v>
      </c>
      <c r="BG388" s="499">
        <v>0</v>
      </c>
      <c r="BH388" s="499">
        <v>20</v>
      </c>
      <c r="BI388" s="499">
        <v>0</v>
      </c>
      <c r="BJ388" s="175">
        <v>10</v>
      </c>
      <c r="BK388" s="175">
        <v>10</v>
      </c>
      <c r="BL388" s="175">
        <v>10</v>
      </c>
      <c r="BM388" s="504"/>
      <c r="BN388" s="502">
        <v>5</v>
      </c>
      <c r="BO388" s="499">
        <v>5</v>
      </c>
      <c r="BP388" s="499">
        <v>0</v>
      </c>
      <c r="BQ388" s="499">
        <v>5</v>
      </c>
      <c r="BR388" s="175">
        <v>10</v>
      </c>
      <c r="BS388" s="175">
        <v>0</v>
      </c>
      <c r="BT388" s="175">
        <v>3</v>
      </c>
      <c r="BU388" s="175">
        <v>3</v>
      </c>
      <c r="BV388" s="175">
        <v>3</v>
      </c>
      <c r="BW388" s="505"/>
      <c r="BX388" s="502">
        <v>26</v>
      </c>
      <c r="BY388" s="499">
        <v>26</v>
      </c>
      <c r="BZ388" s="499">
        <v>0</v>
      </c>
      <c r="CA388" s="499">
        <v>26</v>
      </c>
      <c r="CB388" s="499">
        <v>34</v>
      </c>
      <c r="CC388" s="499">
        <v>0</v>
      </c>
      <c r="CD388" s="175">
        <v>14</v>
      </c>
      <c r="CE388" s="175">
        <v>20</v>
      </c>
      <c r="CF388" s="175">
        <v>20</v>
      </c>
      <c r="CG388" s="506"/>
      <c r="CH388" s="507">
        <f t="shared" si="276"/>
        <v>56</v>
      </c>
      <c r="CI388" s="508">
        <f t="shared" si="277"/>
        <v>56</v>
      </c>
      <c r="CJ388" s="508">
        <f t="shared" si="278"/>
        <v>0</v>
      </c>
      <c r="CK388" s="508">
        <f t="shared" si="279"/>
        <v>43</v>
      </c>
      <c r="CL388" s="508">
        <f t="shared" si="280"/>
        <v>96</v>
      </c>
      <c r="CM388" s="508">
        <f t="shared" si="281"/>
        <v>0</v>
      </c>
      <c r="CN388" s="508">
        <f t="shared" si="282"/>
        <v>50</v>
      </c>
      <c r="CO388" s="508">
        <f t="shared" si="283"/>
        <v>73</v>
      </c>
      <c r="CP388" s="508">
        <f t="shared" si="284"/>
        <v>78</v>
      </c>
      <c r="CQ388" s="249"/>
      <c r="CR388" s="264">
        <f t="shared" si="285"/>
        <v>35</v>
      </c>
      <c r="CS388" s="257">
        <f t="shared" si="286"/>
        <v>22</v>
      </c>
    </row>
    <row r="389" spans="1:97" ht="15" customHeight="1" x14ac:dyDescent="0.25">
      <c r="A389" s="9"/>
      <c r="B389" s="495">
        <v>82</v>
      </c>
      <c r="C389" s="496" t="s">
        <v>609</v>
      </c>
      <c r="D389" s="496" t="s">
        <v>340</v>
      </c>
      <c r="E389" s="497" t="s">
        <v>755</v>
      </c>
      <c r="F389" s="498">
        <v>0</v>
      </c>
      <c r="G389" s="499">
        <v>0</v>
      </c>
      <c r="H389" s="499">
        <v>0</v>
      </c>
      <c r="I389" s="499">
        <v>0</v>
      </c>
      <c r="J389" s="499">
        <v>0</v>
      </c>
      <c r="K389" s="499">
        <v>0</v>
      </c>
      <c r="L389" s="500">
        <v>0</v>
      </c>
      <c r="M389" s="500">
        <v>22</v>
      </c>
      <c r="N389" s="500">
        <v>27</v>
      </c>
      <c r="O389" s="501"/>
      <c r="P389" s="502">
        <v>0</v>
      </c>
      <c r="Q389" s="499">
        <v>0</v>
      </c>
      <c r="R389" s="499">
        <v>0</v>
      </c>
      <c r="S389" s="503"/>
      <c r="T389" s="503"/>
      <c r="U389" s="503"/>
      <c r="V389" s="228"/>
      <c r="W389" s="228"/>
      <c r="X389" s="229"/>
      <c r="Y389" s="504"/>
      <c r="Z389" s="502">
        <v>0</v>
      </c>
      <c r="AA389" s="499">
        <v>0</v>
      </c>
      <c r="AB389" s="499">
        <v>0</v>
      </c>
      <c r="AC389" s="499">
        <v>0</v>
      </c>
      <c r="AD389" s="503"/>
      <c r="AE389" s="503"/>
      <c r="AF389" s="175"/>
      <c r="AG389" s="175"/>
      <c r="AH389" s="175"/>
      <c r="AI389" s="504"/>
      <c r="AJ389" s="502">
        <v>0</v>
      </c>
      <c r="AK389" s="499">
        <v>0</v>
      </c>
      <c r="AL389" s="499">
        <v>0</v>
      </c>
      <c r="AM389" s="499">
        <v>0</v>
      </c>
      <c r="AN389" s="499">
        <v>2</v>
      </c>
      <c r="AO389" s="499">
        <v>0</v>
      </c>
      <c r="AP389" s="175">
        <v>13</v>
      </c>
      <c r="AQ389" s="175">
        <v>13</v>
      </c>
      <c r="AR389" s="175">
        <v>13</v>
      </c>
      <c r="AS389" s="504"/>
      <c r="AT389" s="502">
        <v>4</v>
      </c>
      <c r="AU389" s="499">
        <v>4</v>
      </c>
      <c r="AV389" s="499">
        <v>0</v>
      </c>
      <c r="AW389" s="499">
        <v>4</v>
      </c>
      <c r="AX389" s="129">
        <v>12</v>
      </c>
      <c r="AY389" s="499">
        <v>0</v>
      </c>
      <c r="AZ389" s="175">
        <v>12</v>
      </c>
      <c r="BA389" s="175">
        <v>12</v>
      </c>
      <c r="BB389" s="175">
        <v>12</v>
      </c>
      <c r="BC389" s="504"/>
      <c r="BD389" s="502">
        <v>4</v>
      </c>
      <c r="BE389" s="499">
        <v>4</v>
      </c>
      <c r="BF389" s="499">
        <v>0</v>
      </c>
      <c r="BG389" s="499">
        <v>0</v>
      </c>
      <c r="BH389" s="499">
        <v>5</v>
      </c>
      <c r="BI389" s="499">
        <v>0</v>
      </c>
      <c r="BJ389" s="175">
        <v>10</v>
      </c>
      <c r="BK389" s="175">
        <v>10</v>
      </c>
      <c r="BL389" s="175">
        <v>10</v>
      </c>
      <c r="BM389" s="504"/>
      <c r="BN389" s="502">
        <v>1</v>
      </c>
      <c r="BO389" s="499">
        <v>1</v>
      </c>
      <c r="BP389" s="499">
        <v>0</v>
      </c>
      <c r="BQ389" s="499">
        <v>1</v>
      </c>
      <c r="BR389" s="175">
        <v>12</v>
      </c>
      <c r="BS389" s="175">
        <v>0</v>
      </c>
      <c r="BT389" s="175">
        <v>9</v>
      </c>
      <c r="BU389" s="175">
        <v>9</v>
      </c>
      <c r="BV389" s="175">
        <v>9</v>
      </c>
      <c r="BW389" s="505"/>
      <c r="BX389" s="502">
        <v>6</v>
      </c>
      <c r="BY389" s="499">
        <v>6</v>
      </c>
      <c r="BZ389" s="499">
        <v>0</v>
      </c>
      <c r="CA389" s="499">
        <v>6</v>
      </c>
      <c r="CB389" s="499">
        <v>7</v>
      </c>
      <c r="CC389" s="499">
        <v>0</v>
      </c>
      <c r="CD389" s="175">
        <v>22</v>
      </c>
      <c r="CE389" s="175">
        <v>32</v>
      </c>
      <c r="CF389" s="175">
        <v>32</v>
      </c>
      <c r="CG389" s="506"/>
      <c r="CH389" s="507">
        <f t="shared" si="276"/>
        <v>15</v>
      </c>
      <c r="CI389" s="508">
        <f t="shared" si="277"/>
        <v>15</v>
      </c>
      <c r="CJ389" s="508">
        <f t="shared" si="278"/>
        <v>0</v>
      </c>
      <c r="CK389" s="508">
        <f t="shared" si="279"/>
        <v>11</v>
      </c>
      <c r="CL389" s="508">
        <f t="shared" si="280"/>
        <v>38</v>
      </c>
      <c r="CM389" s="508">
        <f t="shared" si="281"/>
        <v>0</v>
      </c>
      <c r="CN389" s="508">
        <f t="shared" si="282"/>
        <v>66</v>
      </c>
      <c r="CO389" s="508">
        <f t="shared" si="283"/>
        <v>98</v>
      </c>
      <c r="CP389" s="508">
        <f t="shared" si="284"/>
        <v>103</v>
      </c>
      <c r="CQ389" s="249"/>
      <c r="CR389" s="264">
        <f t="shared" si="285"/>
        <v>92</v>
      </c>
      <c r="CS389" s="257">
        <f t="shared" si="286"/>
        <v>88</v>
      </c>
    </row>
    <row r="390" spans="1:97" ht="15" customHeight="1" x14ac:dyDescent="0.25">
      <c r="A390" s="9"/>
      <c r="B390" s="495">
        <v>82</v>
      </c>
      <c r="C390" s="496" t="s">
        <v>609</v>
      </c>
      <c r="D390" s="496" t="s">
        <v>341</v>
      </c>
      <c r="E390" s="497" t="s">
        <v>756</v>
      </c>
      <c r="F390" s="498">
        <v>0</v>
      </c>
      <c r="G390" s="499">
        <v>0</v>
      </c>
      <c r="H390" s="499">
        <v>0</v>
      </c>
      <c r="I390" s="499">
        <v>0</v>
      </c>
      <c r="J390" s="499">
        <v>0</v>
      </c>
      <c r="K390" s="499">
        <v>0</v>
      </c>
      <c r="L390" s="500">
        <v>0</v>
      </c>
      <c r="M390" s="530">
        <v>1</v>
      </c>
      <c r="N390" s="530">
        <v>2</v>
      </c>
      <c r="O390" s="501"/>
      <c r="P390" s="502">
        <v>0</v>
      </c>
      <c r="Q390" s="499">
        <v>0</v>
      </c>
      <c r="R390" s="499">
        <v>0</v>
      </c>
      <c r="S390" s="503"/>
      <c r="T390" s="503"/>
      <c r="U390" s="503"/>
      <c r="V390" s="226"/>
      <c r="W390" s="226"/>
      <c r="X390" s="227"/>
      <c r="Y390" s="504"/>
      <c r="Z390" s="502">
        <v>0</v>
      </c>
      <c r="AA390" s="499">
        <v>0</v>
      </c>
      <c r="AB390" s="499">
        <v>0</v>
      </c>
      <c r="AC390" s="499">
        <v>0</v>
      </c>
      <c r="AD390" s="503"/>
      <c r="AE390" s="503"/>
      <c r="AF390" s="175"/>
      <c r="AG390" s="175"/>
      <c r="AH390" s="175"/>
      <c r="AI390" s="504"/>
      <c r="AJ390" s="502">
        <v>0</v>
      </c>
      <c r="AK390" s="499">
        <v>0</v>
      </c>
      <c r="AL390" s="499">
        <v>0</v>
      </c>
      <c r="AM390" s="499">
        <v>0</v>
      </c>
      <c r="AN390" s="499">
        <v>0</v>
      </c>
      <c r="AO390" s="499">
        <v>0</v>
      </c>
      <c r="AP390" s="521">
        <v>2</v>
      </c>
      <c r="AQ390" s="521">
        <v>2</v>
      </c>
      <c r="AR390" s="521">
        <v>2</v>
      </c>
      <c r="AS390" s="504"/>
      <c r="AT390" s="502">
        <v>1</v>
      </c>
      <c r="AU390" s="499">
        <v>1</v>
      </c>
      <c r="AV390" s="499">
        <v>0</v>
      </c>
      <c r="AW390" s="499">
        <v>1</v>
      </c>
      <c r="AX390" s="129">
        <v>3</v>
      </c>
      <c r="AY390" s="499">
        <v>0</v>
      </c>
      <c r="AZ390" s="175">
        <v>3</v>
      </c>
      <c r="BA390" s="175">
        <v>3</v>
      </c>
      <c r="BB390" s="175">
        <v>3</v>
      </c>
      <c r="BC390" s="504"/>
      <c r="BD390" s="502">
        <v>1</v>
      </c>
      <c r="BE390" s="499">
        <v>1</v>
      </c>
      <c r="BF390" s="499">
        <v>0</v>
      </c>
      <c r="BG390" s="499">
        <v>0</v>
      </c>
      <c r="BH390" s="499">
        <v>0</v>
      </c>
      <c r="BI390" s="499">
        <v>0</v>
      </c>
      <c r="BJ390" s="175">
        <v>5</v>
      </c>
      <c r="BK390" s="175">
        <v>5</v>
      </c>
      <c r="BL390" s="175">
        <v>5</v>
      </c>
      <c r="BM390" s="504"/>
      <c r="BN390" s="502">
        <v>0</v>
      </c>
      <c r="BO390" s="499">
        <v>0</v>
      </c>
      <c r="BP390" s="499">
        <v>0</v>
      </c>
      <c r="BQ390" s="499">
        <v>0</v>
      </c>
      <c r="BR390" s="175">
        <v>3</v>
      </c>
      <c r="BS390" s="175">
        <v>0</v>
      </c>
      <c r="BT390" s="175">
        <v>1</v>
      </c>
      <c r="BU390" s="175">
        <v>1</v>
      </c>
      <c r="BV390" s="175">
        <v>1</v>
      </c>
      <c r="BW390" s="505"/>
      <c r="BX390" s="502">
        <v>0</v>
      </c>
      <c r="BY390" s="499">
        <v>0</v>
      </c>
      <c r="BZ390" s="499">
        <v>0</v>
      </c>
      <c r="CA390" s="499">
        <v>0</v>
      </c>
      <c r="CB390" s="499">
        <v>0</v>
      </c>
      <c r="CC390" s="499">
        <v>0</v>
      </c>
      <c r="CD390" s="175">
        <v>3</v>
      </c>
      <c r="CE390" s="175">
        <v>5</v>
      </c>
      <c r="CF390" s="175">
        <v>5</v>
      </c>
      <c r="CG390" s="506"/>
      <c r="CH390" s="507">
        <f t="shared" si="276"/>
        <v>2</v>
      </c>
      <c r="CI390" s="508">
        <f t="shared" si="277"/>
        <v>2</v>
      </c>
      <c r="CJ390" s="508">
        <f t="shared" si="278"/>
        <v>0</v>
      </c>
      <c r="CK390" s="508">
        <f t="shared" si="279"/>
        <v>1</v>
      </c>
      <c r="CL390" s="508">
        <f t="shared" si="280"/>
        <v>6</v>
      </c>
      <c r="CM390" s="508">
        <f t="shared" si="281"/>
        <v>0</v>
      </c>
      <c r="CN390" s="508">
        <f t="shared" si="282"/>
        <v>14</v>
      </c>
      <c r="CO390" s="508">
        <f t="shared" si="283"/>
        <v>17</v>
      </c>
      <c r="CP390" s="508">
        <f t="shared" si="284"/>
        <v>18</v>
      </c>
      <c r="CQ390" s="249"/>
      <c r="CR390" s="264">
        <f t="shared" si="285"/>
        <v>17</v>
      </c>
      <c r="CS390" s="257">
        <f t="shared" si="286"/>
        <v>16</v>
      </c>
    </row>
    <row r="391" spans="1:97" ht="15" customHeight="1" x14ac:dyDescent="0.25">
      <c r="A391" s="9"/>
      <c r="B391" s="495">
        <v>82</v>
      </c>
      <c r="C391" s="496" t="s">
        <v>609</v>
      </c>
      <c r="D391" s="496" t="s">
        <v>342</v>
      </c>
      <c r="E391" s="497" t="s">
        <v>757</v>
      </c>
      <c r="F391" s="498">
        <v>0</v>
      </c>
      <c r="G391" s="499">
        <v>0</v>
      </c>
      <c r="H391" s="499">
        <v>0</v>
      </c>
      <c r="I391" s="499">
        <v>0</v>
      </c>
      <c r="J391" s="499">
        <v>0</v>
      </c>
      <c r="K391" s="499">
        <v>0</v>
      </c>
      <c r="L391" s="500">
        <v>0</v>
      </c>
      <c r="M391" s="530">
        <v>3</v>
      </c>
      <c r="N391" s="530">
        <v>4</v>
      </c>
      <c r="O391" s="501"/>
      <c r="P391" s="502">
        <v>0</v>
      </c>
      <c r="Q391" s="499">
        <v>0</v>
      </c>
      <c r="R391" s="499">
        <v>0</v>
      </c>
      <c r="S391" s="503"/>
      <c r="T391" s="503"/>
      <c r="U391" s="503"/>
      <c r="V391" s="228"/>
      <c r="W391" s="228"/>
      <c r="X391" s="229"/>
      <c r="Y391" s="504"/>
      <c r="Z391" s="502">
        <v>0</v>
      </c>
      <c r="AA391" s="499">
        <v>0</v>
      </c>
      <c r="AB391" s="499">
        <v>0</v>
      </c>
      <c r="AC391" s="499">
        <v>0</v>
      </c>
      <c r="AD391" s="503"/>
      <c r="AE391" s="503"/>
      <c r="AF391" s="175"/>
      <c r="AG391" s="175"/>
      <c r="AH391" s="175"/>
      <c r="AI391" s="504"/>
      <c r="AJ391" s="502">
        <v>0</v>
      </c>
      <c r="AK391" s="499">
        <v>0</v>
      </c>
      <c r="AL391" s="499">
        <v>0</v>
      </c>
      <c r="AM391" s="499">
        <v>0</v>
      </c>
      <c r="AN391" s="499">
        <v>0</v>
      </c>
      <c r="AO391" s="499">
        <v>0</v>
      </c>
      <c r="AP391" s="175">
        <v>0</v>
      </c>
      <c r="AQ391" s="175">
        <v>0</v>
      </c>
      <c r="AR391" s="175">
        <v>0</v>
      </c>
      <c r="AS391" s="504"/>
      <c r="AT391" s="502">
        <v>0</v>
      </c>
      <c r="AU391" s="499">
        <v>0</v>
      </c>
      <c r="AV391" s="499">
        <v>0</v>
      </c>
      <c r="AW391" s="499">
        <v>0</v>
      </c>
      <c r="AX391" s="129">
        <v>0</v>
      </c>
      <c r="AY391" s="503"/>
      <c r="AZ391" s="175">
        <v>0</v>
      </c>
      <c r="BA391" s="175">
        <v>0</v>
      </c>
      <c r="BB391" s="175">
        <v>0</v>
      </c>
      <c r="BC391" s="504"/>
      <c r="BD391" s="502">
        <v>0</v>
      </c>
      <c r="BE391" s="499">
        <v>0</v>
      </c>
      <c r="BF391" s="499">
        <v>0</v>
      </c>
      <c r="BG391" s="499">
        <v>0</v>
      </c>
      <c r="BH391" s="499">
        <v>0</v>
      </c>
      <c r="BI391" s="499">
        <v>0</v>
      </c>
      <c r="BJ391" s="175">
        <v>0</v>
      </c>
      <c r="BK391" s="175">
        <v>0</v>
      </c>
      <c r="BL391" s="175">
        <v>0</v>
      </c>
      <c r="BM391" s="504"/>
      <c r="BN391" s="502">
        <v>0</v>
      </c>
      <c r="BO391" s="499">
        <v>0</v>
      </c>
      <c r="BP391" s="499">
        <v>0</v>
      </c>
      <c r="BQ391" s="499">
        <v>0</v>
      </c>
      <c r="BR391" s="175">
        <v>0</v>
      </c>
      <c r="BS391" s="175">
        <v>0</v>
      </c>
      <c r="BT391" s="175">
        <v>0</v>
      </c>
      <c r="BU391" s="175">
        <v>0</v>
      </c>
      <c r="BV391" s="175">
        <v>0</v>
      </c>
      <c r="BW391" s="505"/>
      <c r="BX391" s="502">
        <v>0</v>
      </c>
      <c r="BY391" s="499">
        <v>0</v>
      </c>
      <c r="BZ391" s="499">
        <v>0</v>
      </c>
      <c r="CA391" s="499">
        <v>0</v>
      </c>
      <c r="CB391" s="499">
        <v>0</v>
      </c>
      <c r="CC391" s="499">
        <v>0</v>
      </c>
      <c r="CD391" s="175">
        <v>0</v>
      </c>
      <c r="CE391" s="175">
        <v>0</v>
      </c>
      <c r="CF391" s="175">
        <v>0</v>
      </c>
      <c r="CG391" s="506"/>
      <c r="CH391" s="507">
        <f t="shared" si="276"/>
        <v>0</v>
      </c>
      <c r="CI391" s="508">
        <f t="shared" si="277"/>
        <v>0</v>
      </c>
      <c r="CJ391" s="508">
        <f t="shared" si="278"/>
        <v>0</v>
      </c>
      <c r="CK391" s="508">
        <f t="shared" si="279"/>
        <v>0</v>
      </c>
      <c r="CL391" s="508">
        <f t="shared" si="280"/>
        <v>0</v>
      </c>
      <c r="CM391" s="508">
        <f t="shared" si="281"/>
        <v>0</v>
      </c>
      <c r="CN391" s="508">
        <f t="shared" si="282"/>
        <v>0</v>
      </c>
      <c r="CO391" s="508">
        <f t="shared" si="283"/>
        <v>3</v>
      </c>
      <c r="CP391" s="508">
        <f t="shared" si="284"/>
        <v>4</v>
      </c>
      <c r="CQ391" s="249"/>
      <c r="CR391" s="264">
        <f t="shared" si="285"/>
        <v>4</v>
      </c>
      <c r="CS391" s="257">
        <f t="shared" si="286"/>
        <v>4</v>
      </c>
    </row>
    <row r="392" spans="1:97" ht="15" customHeight="1" x14ac:dyDescent="0.25">
      <c r="A392" s="9"/>
      <c r="B392" s="495">
        <v>82</v>
      </c>
      <c r="C392" s="496" t="s">
        <v>609</v>
      </c>
      <c r="D392" s="496" t="s">
        <v>343</v>
      </c>
      <c r="E392" s="497" t="s">
        <v>758</v>
      </c>
      <c r="F392" s="498">
        <v>0</v>
      </c>
      <c r="G392" s="499">
        <v>0</v>
      </c>
      <c r="H392" s="499">
        <v>0</v>
      </c>
      <c r="I392" s="499">
        <v>0</v>
      </c>
      <c r="J392" s="499">
        <v>0</v>
      </c>
      <c r="K392" s="499">
        <v>0</v>
      </c>
      <c r="L392" s="500" t="s">
        <v>929</v>
      </c>
      <c r="M392" s="500" t="s">
        <v>929</v>
      </c>
      <c r="N392" s="500" t="s">
        <v>929</v>
      </c>
      <c r="O392" s="501"/>
      <c r="P392" s="502">
        <v>0</v>
      </c>
      <c r="Q392" s="499">
        <v>0</v>
      </c>
      <c r="R392" s="499">
        <v>0</v>
      </c>
      <c r="S392" s="503"/>
      <c r="T392" s="503"/>
      <c r="U392" s="503"/>
      <c r="V392" s="226"/>
      <c r="W392" s="226"/>
      <c r="X392" s="227"/>
      <c r="Y392" s="504"/>
      <c r="Z392" s="502">
        <v>0</v>
      </c>
      <c r="AA392" s="499">
        <v>0</v>
      </c>
      <c r="AB392" s="499">
        <v>0</v>
      </c>
      <c r="AC392" s="499">
        <v>0</v>
      </c>
      <c r="AD392" s="503"/>
      <c r="AE392" s="503"/>
      <c r="AF392" s="175"/>
      <c r="AG392" s="175"/>
      <c r="AH392" s="175"/>
      <c r="AI392" s="504"/>
      <c r="AJ392" s="502">
        <v>0</v>
      </c>
      <c r="AK392" s="499">
        <v>0</v>
      </c>
      <c r="AL392" s="499">
        <v>0</v>
      </c>
      <c r="AM392" s="499">
        <v>0</v>
      </c>
      <c r="AN392" s="499">
        <v>0</v>
      </c>
      <c r="AO392" s="499">
        <v>0</v>
      </c>
      <c r="AP392" s="175">
        <v>0</v>
      </c>
      <c r="AQ392" s="175">
        <v>0</v>
      </c>
      <c r="AR392" s="175">
        <v>0</v>
      </c>
      <c r="AS392" s="504"/>
      <c r="AT392" s="502">
        <v>0</v>
      </c>
      <c r="AU392" s="499">
        <v>0</v>
      </c>
      <c r="AV392" s="499">
        <v>0</v>
      </c>
      <c r="AW392" s="499">
        <v>0</v>
      </c>
      <c r="AX392" s="129"/>
      <c r="AY392" s="503"/>
      <c r="AZ392" s="175"/>
      <c r="BA392" s="175"/>
      <c r="BB392" s="175"/>
      <c r="BC392" s="504"/>
      <c r="BD392" s="502">
        <v>0</v>
      </c>
      <c r="BE392" s="499">
        <v>0</v>
      </c>
      <c r="BF392" s="499">
        <v>0</v>
      </c>
      <c r="BG392" s="499">
        <v>0</v>
      </c>
      <c r="BH392" s="499">
        <v>0</v>
      </c>
      <c r="BI392" s="499">
        <v>0</v>
      </c>
      <c r="BJ392" s="175">
        <v>0</v>
      </c>
      <c r="BK392" s="175">
        <v>0</v>
      </c>
      <c r="BL392" s="175">
        <v>0</v>
      </c>
      <c r="BM392" s="504"/>
      <c r="BN392" s="502">
        <v>0</v>
      </c>
      <c r="BO392" s="499">
        <v>0</v>
      </c>
      <c r="BP392" s="499">
        <v>0</v>
      </c>
      <c r="BQ392" s="499">
        <v>0</v>
      </c>
      <c r="BR392" s="175">
        <v>0</v>
      </c>
      <c r="BS392" s="175">
        <v>0</v>
      </c>
      <c r="BT392" s="175"/>
      <c r="BU392" s="175"/>
      <c r="BV392" s="175"/>
      <c r="BW392" s="505"/>
      <c r="BX392" s="502">
        <v>0</v>
      </c>
      <c r="BY392" s="499">
        <v>0</v>
      </c>
      <c r="BZ392" s="499">
        <v>0</v>
      </c>
      <c r="CA392" s="499">
        <v>0</v>
      </c>
      <c r="CB392" s="499">
        <v>0</v>
      </c>
      <c r="CC392" s="499">
        <v>0</v>
      </c>
      <c r="CD392" s="175">
        <v>0</v>
      </c>
      <c r="CE392" s="175">
        <v>0</v>
      </c>
      <c r="CF392" s="175">
        <v>0</v>
      </c>
      <c r="CG392" s="506"/>
      <c r="CH392" s="507">
        <f t="shared" si="276"/>
        <v>0</v>
      </c>
      <c r="CI392" s="508">
        <f t="shared" si="277"/>
        <v>0</v>
      </c>
      <c r="CJ392" s="508">
        <f t="shared" si="278"/>
        <v>0</v>
      </c>
      <c r="CK392" s="508">
        <f t="shared" si="279"/>
        <v>0</v>
      </c>
      <c r="CL392" s="508">
        <f t="shared" si="280"/>
        <v>0</v>
      </c>
      <c r="CM392" s="508">
        <f t="shared" si="281"/>
        <v>0</v>
      </c>
      <c r="CN392" s="508">
        <f t="shared" si="282"/>
        <v>0</v>
      </c>
      <c r="CO392" s="508">
        <f t="shared" si="283"/>
        <v>0</v>
      </c>
      <c r="CP392" s="508">
        <f t="shared" si="284"/>
        <v>0</v>
      </c>
      <c r="CQ392" s="249"/>
      <c r="CR392" s="264">
        <f t="shared" si="285"/>
        <v>0</v>
      </c>
      <c r="CS392" s="257">
        <f t="shared" si="286"/>
        <v>0</v>
      </c>
    </row>
    <row r="393" spans="1:97" ht="15" customHeight="1" x14ac:dyDescent="0.25">
      <c r="A393" s="9"/>
      <c r="B393" s="495">
        <v>82</v>
      </c>
      <c r="C393" s="496" t="s">
        <v>609</v>
      </c>
      <c r="D393" s="496" t="s">
        <v>344</v>
      </c>
      <c r="E393" s="497" t="s">
        <v>759</v>
      </c>
      <c r="F393" s="498">
        <v>0</v>
      </c>
      <c r="G393" s="499">
        <v>0</v>
      </c>
      <c r="H393" s="499">
        <v>0</v>
      </c>
      <c r="I393" s="499">
        <v>0</v>
      </c>
      <c r="J393" s="499">
        <v>0</v>
      </c>
      <c r="K393" s="499">
        <v>0</v>
      </c>
      <c r="L393" s="500" t="s">
        <v>929</v>
      </c>
      <c r="M393" s="500" t="s">
        <v>929</v>
      </c>
      <c r="N393" s="500" t="s">
        <v>929</v>
      </c>
      <c r="O393" s="501"/>
      <c r="P393" s="502">
        <v>0</v>
      </c>
      <c r="Q393" s="499">
        <v>0</v>
      </c>
      <c r="R393" s="499">
        <v>0</v>
      </c>
      <c r="S393" s="503"/>
      <c r="T393" s="503"/>
      <c r="U393" s="503"/>
      <c r="V393" s="226"/>
      <c r="W393" s="226"/>
      <c r="X393" s="227"/>
      <c r="Y393" s="504"/>
      <c r="Z393" s="502">
        <v>0</v>
      </c>
      <c r="AA393" s="499">
        <v>0</v>
      </c>
      <c r="AB393" s="499">
        <v>0</v>
      </c>
      <c r="AC393" s="499">
        <v>0</v>
      </c>
      <c r="AD393" s="503"/>
      <c r="AE393" s="503"/>
      <c r="AF393" s="175"/>
      <c r="AG393" s="175"/>
      <c r="AH393" s="175"/>
      <c r="AI393" s="504"/>
      <c r="AJ393" s="502">
        <v>0</v>
      </c>
      <c r="AK393" s="499">
        <v>0</v>
      </c>
      <c r="AL393" s="499">
        <v>0</v>
      </c>
      <c r="AM393" s="499">
        <v>0</v>
      </c>
      <c r="AN393" s="499">
        <v>0</v>
      </c>
      <c r="AO393" s="499">
        <v>0</v>
      </c>
      <c r="AP393" s="175">
        <v>0</v>
      </c>
      <c r="AQ393" s="175">
        <v>0</v>
      </c>
      <c r="AR393" s="175">
        <v>0</v>
      </c>
      <c r="AS393" s="504"/>
      <c r="AT393" s="502">
        <v>0</v>
      </c>
      <c r="AU393" s="499">
        <v>0</v>
      </c>
      <c r="AV393" s="499">
        <v>0</v>
      </c>
      <c r="AW393" s="499">
        <v>0</v>
      </c>
      <c r="AX393" s="129"/>
      <c r="AY393" s="503"/>
      <c r="AZ393" s="175"/>
      <c r="BA393" s="175"/>
      <c r="BB393" s="175"/>
      <c r="BC393" s="504"/>
      <c r="BD393" s="502">
        <v>0</v>
      </c>
      <c r="BE393" s="499">
        <v>0</v>
      </c>
      <c r="BF393" s="499">
        <v>0</v>
      </c>
      <c r="BG393" s="499">
        <v>0</v>
      </c>
      <c r="BH393" s="499">
        <v>0</v>
      </c>
      <c r="BI393" s="499">
        <v>0</v>
      </c>
      <c r="BJ393" s="175">
        <v>0</v>
      </c>
      <c r="BK393" s="175">
        <v>0</v>
      </c>
      <c r="BL393" s="175">
        <v>0</v>
      </c>
      <c r="BM393" s="504"/>
      <c r="BN393" s="502">
        <v>0</v>
      </c>
      <c r="BO393" s="499">
        <v>0</v>
      </c>
      <c r="BP393" s="499">
        <v>0</v>
      </c>
      <c r="BQ393" s="499">
        <v>0</v>
      </c>
      <c r="BR393" s="175">
        <v>0</v>
      </c>
      <c r="BS393" s="175">
        <v>0</v>
      </c>
      <c r="BT393" s="175"/>
      <c r="BU393" s="175"/>
      <c r="BV393" s="175"/>
      <c r="BW393" s="505"/>
      <c r="BX393" s="502">
        <v>0</v>
      </c>
      <c r="BY393" s="499">
        <v>0</v>
      </c>
      <c r="BZ393" s="499">
        <v>0</v>
      </c>
      <c r="CA393" s="499">
        <v>0</v>
      </c>
      <c r="CB393" s="499">
        <v>0</v>
      </c>
      <c r="CC393" s="499">
        <v>0</v>
      </c>
      <c r="CD393" s="175">
        <v>0</v>
      </c>
      <c r="CE393" s="175">
        <v>0</v>
      </c>
      <c r="CF393" s="175">
        <v>0</v>
      </c>
      <c r="CG393" s="506"/>
      <c r="CH393" s="507">
        <f t="shared" si="276"/>
        <v>0</v>
      </c>
      <c r="CI393" s="508">
        <f t="shared" si="277"/>
        <v>0</v>
      </c>
      <c r="CJ393" s="508">
        <f t="shared" si="278"/>
        <v>0</v>
      </c>
      <c r="CK393" s="508">
        <f t="shared" si="279"/>
        <v>0</v>
      </c>
      <c r="CL393" s="508">
        <f t="shared" si="280"/>
        <v>0</v>
      </c>
      <c r="CM393" s="508">
        <f t="shared" si="281"/>
        <v>0</v>
      </c>
      <c r="CN393" s="508">
        <f t="shared" si="282"/>
        <v>0</v>
      </c>
      <c r="CO393" s="508">
        <f t="shared" si="283"/>
        <v>0</v>
      </c>
      <c r="CP393" s="508">
        <f t="shared" si="284"/>
        <v>0</v>
      </c>
      <c r="CQ393" s="249"/>
      <c r="CR393" s="264">
        <f t="shared" si="285"/>
        <v>0</v>
      </c>
      <c r="CS393" s="257">
        <f t="shared" si="286"/>
        <v>0</v>
      </c>
    </row>
    <row r="394" spans="1:97" ht="15" customHeight="1" x14ac:dyDescent="0.25">
      <c r="A394" s="9"/>
      <c r="B394" s="495">
        <v>82</v>
      </c>
      <c r="C394" s="496" t="s">
        <v>609</v>
      </c>
      <c r="D394" s="496" t="s">
        <v>333</v>
      </c>
      <c r="E394" s="497" t="s">
        <v>748</v>
      </c>
      <c r="F394" s="498">
        <v>0</v>
      </c>
      <c r="G394" s="499">
        <v>0</v>
      </c>
      <c r="H394" s="499">
        <v>0</v>
      </c>
      <c r="I394" s="499">
        <v>0</v>
      </c>
      <c r="J394" s="499">
        <v>76</v>
      </c>
      <c r="K394" s="499">
        <v>0</v>
      </c>
      <c r="L394" s="500" t="s">
        <v>929</v>
      </c>
      <c r="M394" s="500" t="s">
        <v>929</v>
      </c>
      <c r="N394" s="500" t="s">
        <v>929</v>
      </c>
      <c r="O394" s="501"/>
      <c r="P394" s="502">
        <v>0</v>
      </c>
      <c r="Q394" s="499">
        <v>0</v>
      </c>
      <c r="R394" s="499">
        <v>0</v>
      </c>
      <c r="S394" s="503"/>
      <c r="T394" s="503"/>
      <c r="U394" s="503"/>
      <c r="V394" s="228"/>
      <c r="W394" s="228"/>
      <c r="X394" s="229"/>
      <c r="Y394" s="504"/>
      <c r="Z394" s="502">
        <v>0</v>
      </c>
      <c r="AA394" s="499">
        <v>0</v>
      </c>
      <c r="AB394" s="499">
        <v>0</v>
      </c>
      <c r="AC394" s="499">
        <v>0</v>
      </c>
      <c r="AD394" s="503"/>
      <c r="AE394" s="503"/>
      <c r="AF394" s="175"/>
      <c r="AG394" s="175"/>
      <c r="AH394" s="175"/>
      <c r="AI394" s="504"/>
      <c r="AJ394" s="502">
        <v>0</v>
      </c>
      <c r="AK394" s="499">
        <v>0</v>
      </c>
      <c r="AL394" s="499">
        <v>0</v>
      </c>
      <c r="AM394" s="499">
        <v>0</v>
      </c>
      <c r="AN394" s="499">
        <v>0</v>
      </c>
      <c r="AO394" s="499">
        <v>0</v>
      </c>
      <c r="AP394" s="175">
        <v>0</v>
      </c>
      <c r="AQ394" s="175">
        <v>0</v>
      </c>
      <c r="AR394" s="175">
        <v>0</v>
      </c>
      <c r="AS394" s="504"/>
      <c r="AT394" s="502">
        <v>0</v>
      </c>
      <c r="AU394" s="499">
        <v>0</v>
      </c>
      <c r="AV394" s="499">
        <v>0</v>
      </c>
      <c r="AW394" s="499">
        <v>0</v>
      </c>
      <c r="AX394" s="129"/>
      <c r="AY394" s="503"/>
      <c r="AZ394" s="175"/>
      <c r="BA394" s="175"/>
      <c r="BB394" s="175"/>
      <c r="BC394" s="504"/>
      <c r="BD394" s="502">
        <v>0</v>
      </c>
      <c r="BE394" s="499">
        <v>0</v>
      </c>
      <c r="BF394" s="499">
        <v>0</v>
      </c>
      <c r="BG394" s="499">
        <v>0</v>
      </c>
      <c r="BH394" s="499">
        <v>0</v>
      </c>
      <c r="BI394" s="499">
        <v>0</v>
      </c>
      <c r="BJ394" s="175">
        <v>0</v>
      </c>
      <c r="BK394" s="175">
        <v>0</v>
      </c>
      <c r="BL394" s="175">
        <v>0</v>
      </c>
      <c r="BM394" s="504"/>
      <c r="BN394" s="502">
        <v>0</v>
      </c>
      <c r="BO394" s="499">
        <v>0</v>
      </c>
      <c r="BP394" s="499">
        <v>0</v>
      </c>
      <c r="BQ394" s="499">
        <v>0</v>
      </c>
      <c r="BR394" s="175">
        <v>0</v>
      </c>
      <c r="BS394" s="175">
        <v>0</v>
      </c>
      <c r="BT394" s="175"/>
      <c r="BU394" s="175"/>
      <c r="BV394" s="175"/>
      <c r="BW394" s="505"/>
      <c r="BX394" s="502">
        <v>0</v>
      </c>
      <c r="BY394" s="499">
        <v>0</v>
      </c>
      <c r="BZ394" s="499">
        <v>0</v>
      </c>
      <c r="CA394" s="499">
        <v>0</v>
      </c>
      <c r="CB394" s="499">
        <v>0</v>
      </c>
      <c r="CC394" s="499">
        <v>0</v>
      </c>
      <c r="CD394" s="175">
        <v>0</v>
      </c>
      <c r="CE394" s="175">
        <v>0</v>
      </c>
      <c r="CF394" s="175">
        <v>0</v>
      </c>
      <c r="CG394" s="506"/>
      <c r="CH394" s="507">
        <f t="shared" ref="CH394:CH457" si="347">SUM(F394+P394+Z394+AJ394+AT394+BD394+BN394+BX394)</f>
        <v>0</v>
      </c>
      <c r="CI394" s="508">
        <f t="shared" ref="CI394:CI457" si="348">SUM(G394+Q394+AA394+AK394+AU394+BE394+BO394+BY394)</f>
        <v>0</v>
      </c>
      <c r="CJ394" s="508">
        <f t="shared" ref="CJ394:CJ457" si="349">SUM(H394+R394+AB394+AL394+AV394+BF394+BP394+BZ394)</f>
        <v>0</v>
      </c>
      <c r="CK394" s="508">
        <f t="shared" ref="CK394:CK457" si="350">SUM(I394+S394+AC394+AM394+AW394+BG394+BQ394+CA394)</f>
        <v>0</v>
      </c>
      <c r="CL394" s="508">
        <f t="shared" ref="CL394:CL457" si="351">SUM(J394+T394+AD394+AN394+AX394+BH394+BR394+CB394)</f>
        <v>76</v>
      </c>
      <c r="CM394" s="508">
        <f t="shared" ref="CM394:CM457" si="352">SUM(K394+U394+AE394+AO394+AY394+BI394+BS394+CC394)</f>
        <v>0</v>
      </c>
      <c r="CN394" s="508">
        <f t="shared" ref="CN394:CN457" si="353">SUM(L394+V394+AF394+AP394+AZ394+BJ394+BT394+CD394)</f>
        <v>0</v>
      </c>
      <c r="CO394" s="508">
        <f t="shared" ref="CO394:CO457" si="354">SUM(M394+W394+AG394+AQ394+BA394+BK394+BU394+CE394)</f>
        <v>0</v>
      </c>
      <c r="CP394" s="508">
        <f t="shared" ref="CP394:CP457" si="355">SUM(N394+X394+AH394+AR394+BB394+BL394+BV394+CF394)</f>
        <v>0</v>
      </c>
      <c r="CQ394" s="249"/>
      <c r="CR394" s="264">
        <f t="shared" si="285"/>
        <v>0</v>
      </c>
      <c r="CS394" s="257">
        <f t="shared" si="286"/>
        <v>0</v>
      </c>
    </row>
    <row r="395" spans="1:97" ht="15" customHeight="1" x14ac:dyDescent="0.25">
      <c r="A395" s="9"/>
      <c r="B395" s="480">
        <v>82</v>
      </c>
      <c r="C395" s="481" t="s">
        <v>609</v>
      </c>
      <c r="D395" s="481" t="s">
        <v>345</v>
      </c>
      <c r="E395" s="482" t="s">
        <v>760</v>
      </c>
      <c r="F395" s="483">
        <v>0</v>
      </c>
      <c r="G395" s="484">
        <v>0</v>
      </c>
      <c r="H395" s="484">
        <v>0</v>
      </c>
      <c r="I395" s="484">
        <v>0</v>
      </c>
      <c r="J395" s="484">
        <v>0</v>
      </c>
      <c r="K395" s="484">
        <v>0</v>
      </c>
      <c r="L395" s="485" t="s">
        <v>929</v>
      </c>
      <c r="M395" s="485" t="s">
        <v>929</v>
      </c>
      <c r="N395" s="485" t="s">
        <v>929</v>
      </c>
      <c r="O395" s="486"/>
      <c r="P395" s="487">
        <v>0</v>
      </c>
      <c r="Q395" s="484">
        <v>0</v>
      </c>
      <c r="R395" s="484">
        <v>0</v>
      </c>
      <c r="S395" s="488"/>
      <c r="T395" s="488"/>
      <c r="U395" s="488"/>
      <c r="V395" s="239"/>
      <c r="W395" s="243"/>
      <c r="X395" s="244"/>
      <c r="Y395" s="489"/>
      <c r="Z395" s="487">
        <v>9</v>
      </c>
      <c r="AA395" s="484">
        <v>9</v>
      </c>
      <c r="AB395" s="484">
        <v>0</v>
      </c>
      <c r="AC395" s="484">
        <v>8</v>
      </c>
      <c r="AD395" s="484">
        <v>12</v>
      </c>
      <c r="AE395" s="484">
        <v>0</v>
      </c>
      <c r="AF395" s="146">
        <v>8</v>
      </c>
      <c r="AG395" s="146">
        <v>8</v>
      </c>
      <c r="AH395" s="146">
        <v>8</v>
      </c>
      <c r="AI395" s="489"/>
      <c r="AJ395" s="487">
        <v>2</v>
      </c>
      <c r="AK395" s="484">
        <v>2</v>
      </c>
      <c r="AL395" s="484">
        <v>0</v>
      </c>
      <c r="AM395" s="484">
        <v>0</v>
      </c>
      <c r="AN395" s="484">
        <v>0</v>
      </c>
      <c r="AO395" s="484">
        <v>0</v>
      </c>
      <c r="AP395" s="146">
        <v>0</v>
      </c>
      <c r="AQ395" s="146">
        <v>0</v>
      </c>
      <c r="AR395" s="146">
        <v>0</v>
      </c>
      <c r="AS395" s="489"/>
      <c r="AT395" s="487">
        <v>0</v>
      </c>
      <c r="AU395" s="484">
        <v>0</v>
      </c>
      <c r="AV395" s="484">
        <v>0</v>
      </c>
      <c r="AW395" s="484">
        <v>0</v>
      </c>
      <c r="AX395" s="127"/>
      <c r="AY395" s="488"/>
      <c r="AZ395" s="146"/>
      <c r="BA395" s="146"/>
      <c r="BB395" s="146"/>
      <c r="BC395" s="489"/>
      <c r="BD395" s="487">
        <v>1</v>
      </c>
      <c r="BE395" s="484">
        <v>1</v>
      </c>
      <c r="BF395" s="484">
        <v>0</v>
      </c>
      <c r="BG395" s="484">
        <v>0</v>
      </c>
      <c r="BH395" s="484">
        <v>0</v>
      </c>
      <c r="BI395" s="484">
        <v>0</v>
      </c>
      <c r="BJ395" s="146">
        <v>0</v>
      </c>
      <c r="BK395" s="146">
        <v>0</v>
      </c>
      <c r="BL395" s="146">
        <v>0</v>
      </c>
      <c r="BM395" s="489"/>
      <c r="BN395" s="487">
        <v>1</v>
      </c>
      <c r="BO395" s="484">
        <v>1</v>
      </c>
      <c r="BP395" s="484">
        <v>0</v>
      </c>
      <c r="BQ395" s="484">
        <v>0</v>
      </c>
      <c r="BR395" s="146">
        <v>0</v>
      </c>
      <c r="BS395" s="146">
        <v>0</v>
      </c>
      <c r="BT395" s="146">
        <v>0</v>
      </c>
      <c r="BU395" s="146"/>
      <c r="BV395" s="146"/>
      <c r="BW395" s="490"/>
      <c r="BX395" s="487">
        <v>1</v>
      </c>
      <c r="BY395" s="484">
        <v>1</v>
      </c>
      <c r="BZ395" s="484">
        <v>0</v>
      </c>
      <c r="CA395" s="484">
        <v>1</v>
      </c>
      <c r="CB395" s="484">
        <v>0</v>
      </c>
      <c r="CC395" s="484">
        <v>0</v>
      </c>
      <c r="CD395" s="146">
        <v>0</v>
      </c>
      <c r="CE395" s="146">
        <v>0</v>
      </c>
      <c r="CF395" s="146">
        <v>0</v>
      </c>
      <c r="CG395" s="491"/>
      <c r="CH395" s="492">
        <f t="shared" si="347"/>
        <v>14</v>
      </c>
      <c r="CI395" s="493">
        <f t="shared" si="348"/>
        <v>14</v>
      </c>
      <c r="CJ395" s="493">
        <f t="shared" si="349"/>
        <v>0</v>
      </c>
      <c r="CK395" s="493">
        <f t="shared" si="350"/>
        <v>9</v>
      </c>
      <c r="CL395" s="493">
        <f t="shared" si="351"/>
        <v>12</v>
      </c>
      <c r="CM395" s="493">
        <f t="shared" si="352"/>
        <v>0</v>
      </c>
      <c r="CN395" s="493">
        <f t="shared" si="353"/>
        <v>8</v>
      </c>
      <c r="CO395" s="493">
        <f t="shared" si="354"/>
        <v>8</v>
      </c>
      <c r="CP395" s="493">
        <f t="shared" si="355"/>
        <v>8</v>
      </c>
      <c r="CQ395"/>
      <c r="CR395" s="255">
        <f t="shared" ref="CR395:CR458" si="356">CP395-CK395</f>
        <v>-1</v>
      </c>
      <c r="CS395" s="256">
        <f t="shared" ref="CS395:CS458" si="357">CP395-CI395</f>
        <v>-6</v>
      </c>
    </row>
    <row r="396" spans="1:97" ht="15" customHeight="1" x14ac:dyDescent="0.25">
      <c r="B396" s="474">
        <v>85</v>
      </c>
      <c r="C396" s="475" t="s">
        <v>761</v>
      </c>
      <c r="D396" s="475" t="s">
        <v>609</v>
      </c>
      <c r="E396" s="476" t="s">
        <v>609</v>
      </c>
      <c r="F396" s="467">
        <f t="shared" ref="F396:K396" si="358">SUM(F397+F401+F405+F406+F412+F413+F414+F415+F416+F417+F418+F419+F420+F421+F422+F423+F424+F425)</f>
        <v>45</v>
      </c>
      <c r="G396" s="468">
        <f t="shared" si="358"/>
        <v>45</v>
      </c>
      <c r="H396" s="468">
        <f t="shared" si="358"/>
        <v>0</v>
      </c>
      <c r="I396" s="468">
        <f t="shared" si="358"/>
        <v>13</v>
      </c>
      <c r="J396" s="468">
        <f t="shared" si="358"/>
        <v>14</v>
      </c>
      <c r="K396" s="468">
        <f t="shared" si="358"/>
        <v>0</v>
      </c>
      <c r="L396" s="465">
        <v>14</v>
      </c>
      <c r="M396" s="465">
        <v>14</v>
      </c>
      <c r="N396" s="465">
        <v>14</v>
      </c>
      <c r="O396" s="477"/>
      <c r="P396" s="467">
        <f t="shared" ref="P396:U396" si="359">SUM(P397+P401+P405+P406+P412+P413+P414+P415+P416+P417+P418+P419+P420+P421+P422+P423+P424+P425)</f>
        <v>8</v>
      </c>
      <c r="Q396" s="468">
        <f t="shared" si="359"/>
        <v>9</v>
      </c>
      <c r="R396" s="468">
        <f t="shared" si="359"/>
        <v>0</v>
      </c>
      <c r="S396" s="468">
        <f t="shared" si="359"/>
        <v>0</v>
      </c>
      <c r="T396" s="468">
        <f t="shared" si="359"/>
        <v>0</v>
      </c>
      <c r="U396" s="468">
        <f t="shared" si="359"/>
        <v>0</v>
      </c>
      <c r="V396" s="223">
        <v>0</v>
      </c>
      <c r="W396" s="224">
        <v>0</v>
      </c>
      <c r="X396" s="225">
        <v>0</v>
      </c>
      <c r="Y396" s="469"/>
      <c r="Z396" s="467">
        <f t="shared" ref="Z396:AE396" si="360">SUM(Z397+Z401+Z405+Z406+Z412+Z413+Z414+Z415+Z416+Z417+Z418+Z419+Z420+Z421+Z422+Z423+Z424+Z425)</f>
        <v>22</v>
      </c>
      <c r="AA396" s="468">
        <f t="shared" si="360"/>
        <v>22</v>
      </c>
      <c r="AB396" s="468">
        <f t="shared" si="360"/>
        <v>0</v>
      </c>
      <c r="AC396" s="468">
        <f t="shared" si="360"/>
        <v>5</v>
      </c>
      <c r="AD396" s="468">
        <f t="shared" si="360"/>
        <v>10</v>
      </c>
      <c r="AE396" s="468">
        <f t="shared" si="360"/>
        <v>0</v>
      </c>
      <c r="AF396" s="147">
        <v>10</v>
      </c>
      <c r="AG396" s="147">
        <v>10</v>
      </c>
      <c r="AH396" s="147">
        <v>10</v>
      </c>
      <c r="AI396" s="469"/>
      <c r="AJ396" s="467">
        <f t="shared" ref="AJ396:AO396" si="361">SUM(AJ397+AJ401+AJ405+AJ406+AJ412+AJ413+AJ414+AJ415+AJ416+AJ417+AJ418+AJ419+AJ420+AJ421+AJ422+AJ423+AJ424+AJ425)</f>
        <v>7</v>
      </c>
      <c r="AK396" s="468">
        <f t="shared" si="361"/>
        <v>7</v>
      </c>
      <c r="AL396" s="468">
        <f t="shared" si="361"/>
        <v>0</v>
      </c>
      <c r="AM396" s="468">
        <f t="shared" si="361"/>
        <v>7</v>
      </c>
      <c r="AN396" s="468">
        <f t="shared" si="361"/>
        <v>13</v>
      </c>
      <c r="AO396" s="468">
        <f t="shared" si="361"/>
        <v>0</v>
      </c>
      <c r="AP396" s="147">
        <v>7</v>
      </c>
      <c r="AQ396" s="147">
        <v>7</v>
      </c>
      <c r="AR396" s="147">
        <v>7</v>
      </c>
      <c r="AS396" s="469"/>
      <c r="AT396" s="467">
        <f t="shared" ref="AT396:AY396" si="362">SUM(AT397+AT401+AT405+AT406+AT412+AT413+AT414+AT415+AT416+AT417+AT418+AT419+AT420+AT421+AT422+AT423+AT424+AT425)</f>
        <v>9</v>
      </c>
      <c r="AU396" s="468">
        <f t="shared" si="362"/>
        <v>9</v>
      </c>
      <c r="AV396" s="468">
        <f t="shared" si="362"/>
        <v>0</v>
      </c>
      <c r="AW396" s="468">
        <f t="shared" si="362"/>
        <v>5</v>
      </c>
      <c r="AX396" s="128">
        <v>5</v>
      </c>
      <c r="AY396" s="468">
        <f t="shared" si="362"/>
        <v>0</v>
      </c>
      <c r="AZ396" s="147">
        <v>5</v>
      </c>
      <c r="BA396" s="147">
        <v>5</v>
      </c>
      <c r="BB396" s="147">
        <v>5</v>
      </c>
      <c r="BC396" s="469"/>
      <c r="BD396" s="467">
        <f t="shared" ref="BD396:BI396" si="363">SUM(BD397+BD401+BD405+BD406+BD412+BD413+BD414+BD415+BD416+BD417+BD418+BD419+BD420+BD421+BD422+BD423+BD424+BD425)</f>
        <v>5</v>
      </c>
      <c r="BE396" s="468">
        <f t="shared" si="363"/>
        <v>5</v>
      </c>
      <c r="BF396" s="468">
        <f t="shared" si="363"/>
        <v>0</v>
      </c>
      <c r="BG396" s="468">
        <f t="shared" si="363"/>
        <v>5</v>
      </c>
      <c r="BH396" s="468">
        <f t="shared" si="363"/>
        <v>0</v>
      </c>
      <c r="BI396" s="468">
        <f t="shared" si="363"/>
        <v>0</v>
      </c>
      <c r="BJ396" s="147">
        <v>0</v>
      </c>
      <c r="BK396" s="147">
        <v>0</v>
      </c>
      <c r="BL396" s="147">
        <v>0</v>
      </c>
      <c r="BM396" s="469"/>
      <c r="BN396" s="467">
        <f t="shared" ref="BN396:BQ396" si="364">SUM(BN397+BN401+BN405+BN406+BN412+BN413+BN414+BN415+BN416+BN417+BN418+BN419+BN420+BN421+BN422+BN423+BN424+BN425)</f>
        <v>8</v>
      </c>
      <c r="BO396" s="468">
        <f t="shared" si="364"/>
        <v>8</v>
      </c>
      <c r="BP396" s="468">
        <f t="shared" si="364"/>
        <v>0</v>
      </c>
      <c r="BQ396" s="468">
        <f t="shared" si="364"/>
        <v>0</v>
      </c>
      <c r="BR396" s="147">
        <v>0</v>
      </c>
      <c r="BS396" s="147">
        <v>0</v>
      </c>
      <c r="BT396" s="147">
        <v>0</v>
      </c>
      <c r="BU396" s="147">
        <v>0</v>
      </c>
      <c r="BV396" s="147">
        <v>0</v>
      </c>
      <c r="BW396" s="470"/>
      <c r="BX396" s="467">
        <f t="shared" ref="BX396:CC396" si="365">SUM(BX397+BX401+BX405+BX406+BX412+BX413+BX414+BX415+BX416+BX417+BX418+BX419+BX420+BX421+BX422+BX423+BX424+BX425)</f>
        <v>9</v>
      </c>
      <c r="BY396" s="468">
        <f t="shared" si="365"/>
        <v>9</v>
      </c>
      <c r="BZ396" s="468">
        <f t="shared" si="365"/>
        <v>0</v>
      </c>
      <c r="CA396" s="468">
        <f t="shared" si="365"/>
        <v>9</v>
      </c>
      <c r="CB396" s="468">
        <f t="shared" si="365"/>
        <v>0</v>
      </c>
      <c r="CC396" s="468">
        <f t="shared" si="365"/>
        <v>0</v>
      </c>
      <c r="CD396" s="147">
        <v>0</v>
      </c>
      <c r="CE396" s="147">
        <v>0</v>
      </c>
      <c r="CF396" s="147">
        <v>0</v>
      </c>
      <c r="CG396" s="471"/>
      <c r="CH396" s="478">
        <f t="shared" si="347"/>
        <v>113</v>
      </c>
      <c r="CI396" s="479">
        <f t="shared" si="348"/>
        <v>114</v>
      </c>
      <c r="CJ396" s="479">
        <f t="shared" si="349"/>
        <v>0</v>
      </c>
      <c r="CK396" s="479">
        <f t="shared" si="350"/>
        <v>44</v>
      </c>
      <c r="CL396" s="479">
        <f t="shared" si="351"/>
        <v>42</v>
      </c>
      <c r="CM396" s="479">
        <f t="shared" si="352"/>
        <v>0</v>
      </c>
      <c r="CN396" s="479">
        <f t="shared" si="353"/>
        <v>36</v>
      </c>
      <c r="CO396" s="479">
        <f t="shared" si="354"/>
        <v>36</v>
      </c>
      <c r="CP396" s="479">
        <f t="shared" si="355"/>
        <v>36</v>
      </c>
      <c r="CR396" s="253">
        <f t="shared" si="356"/>
        <v>-8</v>
      </c>
      <c r="CS396" s="254">
        <f t="shared" si="357"/>
        <v>-78</v>
      </c>
    </row>
    <row r="397" spans="1:97" ht="15" customHeight="1" x14ac:dyDescent="0.25">
      <c r="A397" s="9"/>
      <c r="B397" s="480">
        <v>85</v>
      </c>
      <c r="C397" s="481" t="s">
        <v>609</v>
      </c>
      <c r="D397" s="481" t="s">
        <v>346</v>
      </c>
      <c r="E397" s="482" t="s">
        <v>762</v>
      </c>
      <c r="F397" s="483">
        <v>0</v>
      </c>
      <c r="G397" s="484">
        <v>0</v>
      </c>
      <c r="H397" s="484">
        <v>0</v>
      </c>
      <c r="I397" s="484">
        <v>0</v>
      </c>
      <c r="J397" s="484">
        <v>0</v>
      </c>
      <c r="K397" s="484">
        <v>0</v>
      </c>
      <c r="L397" s="485">
        <v>0</v>
      </c>
      <c r="M397" s="485">
        <v>0</v>
      </c>
      <c r="N397" s="485">
        <v>0</v>
      </c>
      <c r="O397" s="486"/>
      <c r="P397" s="487">
        <v>0</v>
      </c>
      <c r="Q397" s="484">
        <v>0</v>
      </c>
      <c r="R397" s="484">
        <v>0</v>
      </c>
      <c r="S397" s="484">
        <v>0</v>
      </c>
      <c r="T397" s="484">
        <v>0</v>
      </c>
      <c r="U397" s="484">
        <v>0</v>
      </c>
      <c r="V397" s="233">
        <v>0</v>
      </c>
      <c r="W397" s="234">
        <v>0</v>
      </c>
      <c r="X397" s="235">
        <v>0</v>
      </c>
      <c r="Y397" s="489"/>
      <c r="Z397" s="487">
        <v>0</v>
      </c>
      <c r="AA397" s="484">
        <v>0</v>
      </c>
      <c r="AB397" s="484">
        <v>0</v>
      </c>
      <c r="AC397" s="484">
        <v>0</v>
      </c>
      <c r="AD397" s="484">
        <v>0</v>
      </c>
      <c r="AE397" s="484">
        <v>0</v>
      </c>
      <c r="AF397" s="146">
        <v>0</v>
      </c>
      <c r="AG397" s="146">
        <v>0</v>
      </c>
      <c r="AH397" s="146">
        <v>0</v>
      </c>
      <c r="AI397" s="489"/>
      <c r="AJ397" s="487">
        <v>0</v>
      </c>
      <c r="AK397" s="484">
        <v>0</v>
      </c>
      <c r="AL397" s="484">
        <v>0</v>
      </c>
      <c r="AM397" s="484">
        <v>0</v>
      </c>
      <c r="AN397" s="484">
        <v>0</v>
      </c>
      <c r="AO397" s="484">
        <v>0</v>
      </c>
      <c r="AP397" s="146">
        <v>0</v>
      </c>
      <c r="AQ397" s="146">
        <v>0</v>
      </c>
      <c r="AR397" s="146">
        <v>0</v>
      </c>
      <c r="AS397" s="489"/>
      <c r="AT397" s="487">
        <v>5</v>
      </c>
      <c r="AU397" s="484">
        <v>5</v>
      </c>
      <c r="AV397" s="484">
        <v>0</v>
      </c>
      <c r="AW397" s="484">
        <v>5</v>
      </c>
      <c r="AX397" s="127">
        <v>5</v>
      </c>
      <c r="AY397" s="484">
        <v>0</v>
      </c>
      <c r="AZ397" s="146">
        <v>5</v>
      </c>
      <c r="BA397" s="146">
        <v>5</v>
      </c>
      <c r="BB397" s="146">
        <v>5</v>
      </c>
      <c r="BC397" s="489"/>
      <c r="BD397" s="487">
        <v>0</v>
      </c>
      <c r="BE397" s="484">
        <v>0</v>
      </c>
      <c r="BF397" s="484">
        <v>0</v>
      </c>
      <c r="BG397" s="484">
        <v>0</v>
      </c>
      <c r="BH397" s="484">
        <v>0</v>
      </c>
      <c r="BI397" s="484">
        <v>0</v>
      </c>
      <c r="BJ397" s="146">
        <v>0</v>
      </c>
      <c r="BK397" s="146">
        <v>0</v>
      </c>
      <c r="BL397" s="146">
        <v>0</v>
      </c>
      <c r="BM397" s="489"/>
      <c r="BN397" s="487">
        <v>0</v>
      </c>
      <c r="BO397" s="484">
        <v>0</v>
      </c>
      <c r="BP397" s="484">
        <v>0</v>
      </c>
      <c r="BQ397" s="484">
        <v>0</v>
      </c>
      <c r="BR397" s="146">
        <v>0</v>
      </c>
      <c r="BS397" s="146">
        <v>0</v>
      </c>
      <c r="BT397" s="146">
        <v>0</v>
      </c>
      <c r="BU397" s="146">
        <v>0</v>
      </c>
      <c r="BV397" s="146">
        <v>0</v>
      </c>
      <c r="BW397" s="490"/>
      <c r="BX397" s="487">
        <v>8</v>
      </c>
      <c r="BY397" s="484">
        <v>8</v>
      </c>
      <c r="BZ397" s="484">
        <v>0</v>
      </c>
      <c r="CA397" s="484">
        <v>8</v>
      </c>
      <c r="CB397" s="484">
        <v>0</v>
      </c>
      <c r="CC397" s="484">
        <v>0</v>
      </c>
      <c r="CD397" s="146">
        <v>0</v>
      </c>
      <c r="CE397" s="146">
        <v>0</v>
      </c>
      <c r="CF397" s="146">
        <v>0</v>
      </c>
      <c r="CG397" s="491"/>
      <c r="CH397" s="492">
        <f t="shared" si="347"/>
        <v>13</v>
      </c>
      <c r="CI397" s="493">
        <f t="shared" si="348"/>
        <v>13</v>
      </c>
      <c r="CJ397" s="493">
        <f t="shared" si="349"/>
        <v>0</v>
      </c>
      <c r="CK397" s="493">
        <f t="shared" si="350"/>
        <v>13</v>
      </c>
      <c r="CL397" s="493">
        <f t="shared" si="351"/>
        <v>5</v>
      </c>
      <c r="CM397" s="493">
        <f t="shared" si="352"/>
        <v>0</v>
      </c>
      <c r="CN397" s="493">
        <f t="shared" si="353"/>
        <v>5</v>
      </c>
      <c r="CO397" s="493">
        <f t="shared" si="354"/>
        <v>5</v>
      </c>
      <c r="CP397" s="493">
        <f t="shared" si="355"/>
        <v>5</v>
      </c>
      <c r="CQ397"/>
      <c r="CR397" s="255">
        <f t="shared" si="356"/>
        <v>-8</v>
      </c>
      <c r="CS397" s="256">
        <f t="shared" si="357"/>
        <v>-8</v>
      </c>
    </row>
    <row r="398" spans="1:97" ht="15" customHeight="1" x14ac:dyDescent="0.25">
      <c r="A398" s="9"/>
      <c r="B398" s="495">
        <v>85</v>
      </c>
      <c r="C398" s="496" t="s">
        <v>609</v>
      </c>
      <c r="D398" s="496" t="s">
        <v>347</v>
      </c>
      <c r="E398" s="497" t="s">
        <v>763</v>
      </c>
      <c r="F398" s="498">
        <v>0</v>
      </c>
      <c r="G398" s="499">
        <v>0</v>
      </c>
      <c r="H398" s="499">
        <v>0</v>
      </c>
      <c r="I398" s="499">
        <v>0</v>
      </c>
      <c r="J398" s="499">
        <v>0</v>
      </c>
      <c r="K398" s="499">
        <v>0</v>
      </c>
      <c r="L398" s="500" t="s">
        <v>929</v>
      </c>
      <c r="M398" s="500" t="s">
        <v>929</v>
      </c>
      <c r="N398" s="500" t="s">
        <v>929</v>
      </c>
      <c r="O398" s="501"/>
      <c r="P398" s="502">
        <v>0</v>
      </c>
      <c r="Q398" s="499">
        <v>0</v>
      </c>
      <c r="R398" s="499">
        <v>0</v>
      </c>
      <c r="S398" s="503"/>
      <c r="T398" s="503"/>
      <c r="U398" s="503"/>
      <c r="V398" s="226"/>
      <c r="W398" s="226"/>
      <c r="X398" s="227"/>
      <c r="Y398" s="504"/>
      <c r="Z398" s="502">
        <v>0</v>
      </c>
      <c r="AA398" s="499">
        <v>0</v>
      </c>
      <c r="AB398" s="499">
        <v>0</v>
      </c>
      <c r="AC398" s="499">
        <v>0</v>
      </c>
      <c r="AD398" s="503"/>
      <c r="AE398" s="503"/>
      <c r="AF398" s="175"/>
      <c r="AG398" s="175"/>
      <c r="AH398" s="175"/>
      <c r="AI398" s="504"/>
      <c r="AJ398" s="502">
        <v>0</v>
      </c>
      <c r="AK398" s="499">
        <v>0</v>
      </c>
      <c r="AL398" s="499">
        <v>0</v>
      </c>
      <c r="AM398" s="499">
        <v>0</v>
      </c>
      <c r="AN398" s="499">
        <v>0</v>
      </c>
      <c r="AO398" s="499">
        <v>0</v>
      </c>
      <c r="AP398" s="175">
        <v>0</v>
      </c>
      <c r="AQ398" s="175">
        <v>0</v>
      </c>
      <c r="AR398" s="175">
        <v>0</v>
      </c>
      <c r="AS398" s="504"/>
      <c r="AT398" s="502">
        <v>5</v>
      </c>
      <c r="AU398" s="499">
        <v>5</v>
      </c>
      <c r="AV398" s="499">
        <v>0</v>
      </c>
      <c r="AW398" s="499">
        <v>5</v>
      </c>
      <c r="AX398" s="129">
        <v>5</v>
      </c>
      <c r="AY398" s="499">
        <v>0</v>
      </c>
      <c r="AZ398" s="175">
        <v>5</v>
      </c>
      <c r="BA398" s="175">
        <v>5</v>
      </c>
      <c r="BB398" s="175">
        <v>5</v>
      </c>
      <c r="BC398" s="504"/>
      <c r="BD398" s="502">
        <v>0</v>
      </c>
      <c r="BE398" s="499">
        <v>0</v>
      </c>
      <c r="BF398" s="499">
        <v>0</v>
      </c>
      <c r="BG398" s="499">
        <v>0</v>
      </c>
      <c r="BH398" s="499">
        <v>0</v>
      </c>
      <c r="BI398" s="499">
        <v>0</v>
      </c>
      <c r="BJ398" s="175">
        <v>0</v>
      </c>
      <c r="BK398" s="175">
        <v>0</v>
      </c>
      <c r="BL398" s="175">
        <v>0</v>
      </c>
      <c r="BM398" s="504"/>
      <c r="BN398" s="502">
        <v>0</v>
      </c>
      <c r="BO398" s="499">
        <v>0</v>
      </c>
      <c r="BP398" s="499">
        <v>0</v>
      </c>
      <c r="BQ398" s="499">
        <v>0</v>
      </c>
      <c r="BR398" s="175">
        <v>0</v>
      </c>
      <c r="BS398" s="175">
        <v>0</v>
      </c>
      <c r="BT398" s="175"/>
      <c r="BU398" s="175"/>
      <c r="BV398" s="175"/>
      <c r="BW398" s="505"/>
      <c r="BX398" s="502">
        <v>8</v>
      </c>
      <c r="BY398" s="499">
        <v>8</v>
      </c>
      <c r="BZ398" s="499">
        <v>0</v>
      </c>
      <c r="CA398" s="499">
        <v>8</v>
      </c>
      <c r="CB398" s="499">
        <v>0</v>
      </c>
      <c r="CC398" s="499">
        <v>0</v>
      </c>
      <c r="CD398" s="175">
        <v>0</v>
      </c>
      <c r="CE398" s="175">
        <v>0</v>
      </c>
      <c r="CF398" s="175">
        <v>0</v>
      </c>
      <c r="CG398" s="506"/>
      <c r="CH398" s="507">
        <f t="shared" si="347"/>
        <v>13</v>
      </c>
      <c r="CI398" s="508">
        <f t="shared" si="348"/>
        <v>13</v>
      </c>
      <c r="CJ398" s="508">
        <f t="shared" si="349"/>
        <v>0</v>
      </c>
      <c r="CK398" s="508">
        <f t="shared" si="350"/>
        <v>13</v>
      </c>
      <c r="CL398" s="508">
        <f t="shared" si="351"/>
        <v>5</v>
      </c>
      <c r="CM398" s="508">
        <f t="shared" si="352"/>
        <v>0</v>
      </c>
      <c r="CN398" s="508">
        <f t="shared" si="353"/>
        <v>5</v>
      </c>
      <c r="CO398" s="508">
        <f t="shared" si="354"/>
        <v>5</v>
      </c>
      <c r="CP398" s="508">
        <f t="shared" si="355"/>
        <v>5</v>
      </c>
      <c r="CQ398" s="249"/>
      <c r="CR398" s="264">
        <f t="shared" si="356"/>
        <v>-8</v>
      </c>
      <c r="CS398" s="257">
        <f t="shared" si="357"/>
        <v>-8</v>
      </c>
    </row>
    <row r="399" spans="1:97" ht="15" customHeight="1" x14ac:dyDescent="0.25">
      <c r="A399" s="9"/>
      <c r="B399" s="495">
        <v>85</v>
      </c>
      <c r="C399" s="496" t="s">
        <v>609</v>
      </c>
      <c r="D399" s="496" t="s">
        <v>348</v>
      </c>
      <c r="E399" s="497" t="s">
        <v>764</v>
      </c>
      <c r="F399" s="498">
        <v>0</v>
      </c>
      <c r="G399" s="499">
        <v>0</v>
      </c>
      <c r="H399" s="499">
        <v>0</v>
      </c>
      <c r="I399" s="499">
        <v>0</v>
      </c>
      <c r="J399" s="499">
        <v>0</v>
      </c>
      <c r="K399" s="499">
        <v>0</v>
      </c>
      <c r="L399" s="500" t="s">
        <v>929</v>
      </c>
      <c r="M399" s="500" t="s">
        <v>929</v>
      </c>
      <c r="N399" s="500" t="s">
        <v>929</v>
      </c>
      <c r="O399" s="501"/>
      <c r="P399" s="502">
        <v>0</v>
      </c>
      <c r="Q399" s="499">
        <v>0</v>
      </c>
      <c r="R399" s="499">
        <v>0</v>
      </c>
      <c r="S399" s="503"/>
      <c r="T399" s="503"/>
      <c r="U399" s="503"/>
      <c r="V399" s="226"/>
      <c r="W399" s="226"/>
      <c r="X399" s="227"/>
      <c r="Y399" s="504"/>
      <c r="Z399" s="502">
        <v>0</v>
      </c>
      <c r="AA399" s="499">
        <v>0</v>
      </c>
      <c r="AB399" s="499">
        <v>0</v>
      </c>
      <c r="AC399" s="499">
        <v>0</v>
      </c>
      <c r="AD399" s="503"/>
      <c r="AE399" s="503"/>
      <c r="AF399" s="175"/>
      <c r="AG399" s="175"/>
      <c r="AH399" s="175"/>
      <c r="AI399" s="504"/>
      <c r="AJ399" s="502">
        <v>0</v>
      </c>
      <c r="AK399" s="499">
        <v>0</v>
      </c>
      <c r="AL399" s="499">
        <v>0</v>
      </c>
      <c r="AM399" s="499">
        <v>0</v>
      </c>
      <c r="AN399" s="499">
        <v>0</v>
      </c>
      <c r="AO399" s="499">
        <v>0</v>
      </c>
      <c r="AP399" s="175">
        <v>0</v>
      </c>
      <c r="AQ399" s="175">
        <v>0</v>
      </c>
      <c r="AR399" s="175">
        <v>0</v>
      </c>
      <c r="AS399" s="504"/>
      <c r="AT399" s="502">
        <v>0</v>
      </c>
      <c r="AU399" s="499">
        <v>0</v>
      </c>
      <c r="AV399" s="499">
        <v>0</v>
      </c>
      <c r="AW399" s="499">
        <v>0</v>
      </c>
      <c r="AX399" s="129"/>
      <c r="AY399" s="503"/>
      <c r="AZ399" s="175"/>
      <c r="BA399" s="175"/>
      <c r="BB399" s="175"/>
      <c r="BC399" s="504"/>
      <c r="BD399" s="502">
        <v>0</v>
      </c>
      <c r="BE399" s="499">
        <v>0</v>
      </c>
      <c r="BF399" s="499">
        <v>0</v>
      </c>
      <c r="BG399" s="499">
        <v>0</v>
      </c>
      <c r="BH399" s="499">
        <v>0</v>
      </c>
      <c r="BI399" s="499">
        <v>0</v>
      </c>
      <c r="BJ399" s="175">
        <v>0</v>
      </c>
      <c r="BK399" s="175">
        <v>0</v>
      </c>
      <c r="BL399" s="175">
        <v>0</v>
      </c>
      <c r="BM399" s="504"/>
      <c r="BN399" s="502">
        <v>0</v>
      </c>
      <c r="BO399" s="499">
        <v>0</v>
      </c>
      <c r="BP399" s="499">
        <v>0</v>
      </c>
      <c r="BQ399" s="499">
        <v>0</v>
      </c>
      <c r="BR399" s="175">
        <v>0</v>
      </c>
      <c r="BS399" s="175">
        <v>0</v>
      </c>
      <c r="BT399" s="175"/>
      <c r="BU399" s="175"/>
      <c r="BV399" s="175"/>
      <c r="BW399" s="505"/>
      <c r="BX399" s="502">
        <v>0</v>
      </c>
      <c r="BY399" s="499">
        <v>0</v>
      </c>
      <c r="BZ399" s="499">
        <v>0</v>
      </c>
      <c r="CA399" s="499">
        <v>0</v>
      </c>
      <c r="CB399" s="499">
        <v>0</v>
      </c>
      <c r="CC399" s="499">
        <v>0</v>
      </c>
      <c r="CD399" s="175">
        <v>0</v>
      </c>
      <c r="CE399" s="175">
        <v>0</v>
      </c>
      <c r="CF399" s="175">
        <v>0</v>
      </c>
      <c r="CG399" s="506"/>
      <c r="CH399" s="507">
        <f t="shared" si="347"/>
        <v>0</v>
      </c>
      <c r="CI399" s="508">
        <f t="shared" si="348"/>
        <v>0</v>
      </c>
      <c r="CJ399" s="508">
        <f t="shared" si="349"/>
        <v>0</v>
      </c>
      <c r="CK399" s="508">
        <f t="shared" si="350"/>
        <v>0</v>
      </c>
      <c r="CL399" s="508">
        <f t="shared" si="351"/>
        <v>0</v>
      </c>
      <c r="CM399" s="508">
        <f t="shared" si="352"/>
        <v>0</v>
      </c>
      <c r="CN399" s="508">
        <f t="shared" si="353"/>
        <v>0</v>
      </c>
      <c r="CO399" s="508">
        <f t="shared" si="354"/>
        <v>0</v>
      </c>
      <c r="CP399" s="508">
        <f t="shared" si="355"/>
        <v>0</v>
      </c>
      <c r="CQ399" s="249"/>
      <c r="CR399" s="264">
        <f t="shared" si="356"/>
        <v>0</v>
      </c>
      <c r="CS399" s="257">
        <f t="shared" si="357"/>
        <v>0</v>
      </c>
    </row>
    <row r="400" spans="1:97" ht="15" customHeight="1" x14ac:dyDescent="0.25">
      <c r="A400" s="9"/>
      <c r="B400" s="495">
        <v>85</v>
      </c>
      <c r="C400" s="496" t="s">
        <v>609</v>
      </c>
      <c r="D400" s="496" t="s">
        <v>349</v>
      </c>
      <c r="E400" s="497" t="s">
        <v>765</v>
      </c>
      <c r="F400" s="498">
        <v>0</v>
      </c>
      <c r="G400" s="499">
        <v>0</v>
      </c>
      <c r="H400" s="499">
        <v>0</v>
      </c>
      <c r="I400" s="499">
        <v>0</v>
      </c>
      <c r="J400" s="499">
        <v>0</v>
      </c>
      <c r="K400" s="499">
        <v>0</v>
      </c>
      <c r="L400" s="500" t="s">
        <v>929</v>
      </c>
      <c r="M400" s="500" t="s">
        <v>929</v>
      </c>
      <c r="N400" s="500" t="s">
        <v>929</v>
      </c>
      <c r="O400" s="501"/>
      <c r="P400" s="502">
        <v>0</v>
      </c>
      <c r="Q400" s="499">
        <v>0</v>
      </c>
      <c r="R400" s="499">
        <v>0</v>
      </c>
      <c r="S400" s="503"/>
      <c r="T400" s="503"/>
      <c r="U400" s="503"/>
      <c r="V400" s="228"/>
      <c r="W400" s="228"/>
      <c r="X400" s="229"/>
      <c r="Y400" s="504"/>
      <c r="Z400" s="502">
        <v>0</v>
      </c>
      <c r="AA400" s="499">
        <v>0</v>
      </c>
      <c r="AB400" s="499">
        <v>0</v>
      </c>
      <c r="AC400" s="499">
        <v>0</v>
      </c>
      <c r="AD400" s="503"/>
      <c r="AE400" s="503"/>
      <c r="AF400" s="175"/>
      <c r="AG400" s="175"/>
      <c r="AH400" s="175"/>
      <c r="AI400" s="504"/>
      <c r="AJ400" s="502">
        <v>0</v>
      </c>
      <c r="AK400" s="499">
        <v>0</v>
      </c>
      <c r="AL400" s="499">
        <v>0</v>
      </c>
      <c r="AM400" s="499">
        <v>0</v>
      </c>
      <c r="AN400" s="499">
        <v>0</v>
      </c>
      <c r="AO400" s="499">
        <v>0</v>
      </c>
      <c r="AP400" s="175">
        <v>0</v>
      </c>
      <c r="AQ400" s="175">
        <v>0</v>
      </c>
      <c r="AR400" s="175">
        <v>0</v>
      </c>
      <c r="AS400" s="504"/>
      <c r="AT400" s="502">
        <v>0</v>
      </c>
      <c r="AU400" s="499">
        <v>0</v>
      </c>
      <c r="AV400" s="499">
        <v>0</v>
      </c>
      <c r="AW400" s="499">
        <v>0</v>
      </c>
      <c r="AX400" s="129"/>
      <c r="AY400" s="503"/>
      <c r="AZ400" s="175"/>
      <c r="BA400" s="175"/>
      <c r="BB400" s="175"/>
      <c r="BC400" s="504"/>
      <c r="BD400" s="502">
        <v>0</v>
      </c>
      <c r="BE400" s="499">
        <v>0</v>
      </c>
      <c r="BF400" s="499">
        <v>0</v>
      </c>
      <c r="BG400" s="499">
        <v>0</v>
      </c>
      <c r="BH400" s="499">
        <v>0</v>
      </c>
      <c r="BI400" s="499">
        <v>0</v>
      </c>
      <c r="BJ400" s="175">
        <v>0</v>
      </c>
      <c r="BK400" s="175">
        <v>0</v>
      </c>
      <c r="BL400" s="175">
        <v>0</v>
      </c>
      <c r="BM400" s="504"/>
      <c r="BN400" s="502">
        <v>0</v>
      </c>
      <c r="BO400" s="499">
        <v>0</v>
      </c>
      <c r="BP400" s="499">
        <v>0</v>
      </c>
      <c r="BQ400" s="499">
        <v>0</v>
      </c>
      <c r="BR400" s="175">
        <v>0</v>
      </c>
      <c r="BS400" s="175">
        <v>0</v>
      </c>
      <c r="BT400" s="175"/>
      <c r="BU400" s="175"/>
      <c r="BV400" s="175"/>
      <c r="BW400" s="505"/>
      <c r="BX400" s="502">
        <v>0</v>
      </c>
      <c r="BY400" s="499">
        <v>0</v>
      </c>
      <c r="BZ400" s="499">
        <v>0</v>
      </c>
      <c r="CA400" s="499">
        <v>0</v>
      </c>
      <c r="CB400" s="499">
        <v>0</v>
      </c>
      <c r="CC400" s="499">
        <v>0</v>
      </c>
      <c r="CD400" s="175">
        <v>0</v>
      </c>
      <c r="CE400" s="175">
        <v>0</v>
      </c>
      <c r="CF400" s="175">
        <v>0</v>
      </c>
      <c r="CG400" s="506"/>
      <c r="CH400" s="507">
        <f t="shared" si="347"/>
        <v>0</v>
      </c>
      <c r="CI400" s="508">
        <f t="shared" si="348"/>
        <v>0</v>
      </c>
      <c r="CJ400" s="508">
        <f t="shared" si="349"/>
        <v>0</v>
      </c>
      <c r="CK400" s="508">
        <f t="shared" si="350"/>
        <v>0</v>
      </c>
      <c r="CL400" s="508">
        <f t="shared" si="351"/>
        <v>0</v>
      </c>
      <c r="CM400" s="508">
        <f t="shared" si="352"/>
        <v>0</v>
      </c>
      <c r="CN400" s="508">
        <f t="shared" si="353"/>
        <v>0</v>
      </c>
      <c r="CO400" s="508">
        <f t="shared" si="354"/>
        <v>0</v>
      </c>
      <c r="CP400" s="508">
        <f t="shared" si="355"/>
        <v>0</v>
      </c>
      <c r="CQ400" s="249"/>
      <c r="CR400" s="264">
        <f t="shared" si="356"/>
        <v>0</v>
      </c>
      <c r="CS400" s="257">
        <f t="shared" si="357"/>
        <v>0</v>
      </c>
    </row>
    <row r="401" spans="1:97" ht="15" customHeight="1" x14ac:dyDescent="0.25">
      <c r="A401" s="9"/>
      <c r="B401" s="480">
        <v>85</v>
      </c>
      <c r="C401" s="481" t="s">
        <v>609</v>
      </c>
      <c r="D401" s="481" t="s">
        <v>350</v>
      </c>
      <c r="E401" s="482" t="s">
        <v>766</v>
      </c>
      <c r="F401" s="483">
        <v>0</v>
      </c>
      <c r="G401" s="484">
        <v>0</v>
      </c>
      <c r="H401" s="484">
        <v>0</v>
      </c>
      <c r="I401" s="484">
        <v>0</v>
      </c>
      <c r="J401" s="484">
        <v>0</v>
      </c>
      <c r="K401" s="484">
        <v>0</v>
      </c>
      <c r="L401" s="485">
        <v>0</v>
      </c>
      <c r="M401" s="485">
        <v>0</v>
      </c>
      <c r="N401" s="485">
        <v>0</v>
      </c>
      <c r="O401" s="486"/>
      <c r="P401" s="487">
        <v>1</v>
      </c>
      <c r="Q401" s="484">
        <v>1</v>
      </c>
      <c r="R401" s="484">
        <v>0</v>
      </c>
      <c r="S401" s="484">
        <v>0</v>
      </c>
      <c r="T401" s="484">
        <v>0</v>
      </c>
      <c r="U401" s="484">
        <v>0</v>
      </c>
      <c r="V401" s="233">
        <v>0</v>
      </c>
      <c r="W401" s="234">
        <v>0</v>
      </c>
      <c r="X401" s="235">
        <v>0</v>
      </c>
      <c r="Y401" s="489"/>
      <c r="Z401" s="487">
        <v>0</v>
      </c>
      <c r="AA401" s="484">
        <v>0</v>
      </c>
      <c r="AB401" s="484">
        <v>0</v>
      </c>
      <c r="AC401" s="484">
        <v>0</v>
      </c>
      <c r="AD401" s="484">
        <v>0</v>
      </c>
      <c r="AE401" s="484">
        <v>0</v>
      </c>
      <c r="AF401" s="146">
        <v>0</v>
      </c>
      <c r="AG401" s="146">
        <v>0</v>
      </c>
      <c r="AH401" s="146">
        <v>0</v>
      </c>
      <c r="AI401" s="489"/>
      <c r="AJ401" s="487">
        <v>0</v>
      </c>
      <c r="AK401" s="484">
        <v>0</v>
      </c>
      <c r="AL401" s="484">
        <v>0</v>
      </c>
      <c r="AM401" s="484">
        <v>0</v>
      </c>
      <c r="AN401" s="484">
        <v>0</v>
      </c>
      <c r="AO401" s="484">
        <v>0</v>
      </c>
      <c r="AP401" s="146">
        <v>0</v>
      </c>
      <c r="AQ401" s="146">
        <v>0</v>
      </c>
      <c r="AR401" s="146">
        <v>0</v>
      </c>
      <c r="AS401" s="489"/>
      <c r="AT401" s="487">
        <v>0</v>
      </c>
      <c r="AU401" s="484">
        <v>0</v>
      </c>
      <c r="AV401" s="484">
        <v>0</v>
      </c>
      <c r="AW401" s="484">
        <v>0</v>
      </c>
      <c r="AX401" s="127">
        <v>0</v>
      </c>
      <c r="AY401" s="484">
        <v>0</v>
      </c>
      <c r="AZ401" s="146">
        <v>0</v>
      </c>
      <c r="BA401" s="146">
        <v>0</v>
      </c>
      <c r="BB401" s="146">
        <v>0</v>
      </c>
      <c r="BC401" s="489"/>
      <c r="BD401" s="487">
        <v>0</v>
      </c>
      <c r="BE401" s="484">
        <v>0</v>
      </c>
      <c r="BF401" s="484">
        <v>0</v>
      </c>
      <c r="BG401" s="484">
        <v>0</v>
      </c>
      <c r="BH401" s="484">
        <v>0</v>
      </c>
      <c r="BI401" s="484">
        <v>0</v>
      </c>
      <c r="BJ401" s="146">
        <v>0</v>
      </c>
      <c r="BK401" s="146">
        <v>0</v>
      </c>
      <c r="BL401" s="146">
        <v>0</v>
      </c>
      <c r="BM401" s="489"/>
      <c r="BN401" s="487">
        <v>0</v>
      </c>
      <c r="BO401" s="484">
        <v>0</v>
      </c>
      <c r="BP401" s="484">
        <v>0</v>
      </c>
      <c r="BQ401" s="484">
        <v>0</v>
      </c>
      <c r="BR401" s="146">
        <v>0</v>
      </c>
      <c r="BS401" s="146">
        <v>0</v>
      </c>
      <c r="BT401" s="146">
        <v>0</v>
      </c>
      <c r="BU401" s="146">
        <v>0</v>
      </c>
      <c r="BV401" s="146">
        <v>0</v>
      </c>
      <c r="BW401" s="490"/>
      <c r="BX401" s="487">
        <v>0</v>
      </c>
      <c r="BY401" s="484">
        <v>0</v>
      </c>
      <c r="BZ401" s="484">
        <v>0</v>
      </c>
      <c r="CA401" s="484">
        <v>0</v>
      </c>
      <c r="CB401" s="484">
        <v>0</v>
      </c>
      <c r="CC401" s="484">
        <v>0</v>
      </c>
      <c r="CD401" s="146">
        <v>0</v>
      </c>
      <c r="CE401" s="146">
        <v>0</v>
      </c>
      <c r="CF401" s="146">
        <v>0</v>
      </c>
      <c r="CG401" s="491"/>
      <c r="CH401" s="492">
        <f t="shared" si="347"/>
        <v>1</v>
      </c>
      <c r="CI401" s="493">
        <f t="shared" si="348"/>
        <v>1</v>
      </c>
      <c r="CJ401" s="493">
        <f t="shared" si="349"/>
        <v>0</v>
      </c>
      <c r="CK401" s="493">
        <f t="shared" si="350"/>
        <v>0</v>
      </c>
      <c r="CL401" s="493">
        <f t="shared" si="351"/>
        <v>0</v>
      </c>
      <c r="CM401" s="493">
        <f t="shared" si="352"/>
        <v>0</v>
      </c>
      <c r="CN401" s="493">
        <f t="shared" si="353"/>
        <v>0</v>
      </c>
      <c r="CO401" s="493">
        <f t="shared" si="354"/>
        <v>0</v>
      </c>
      <c r="CP401" s="493">
        <f t="shared" si="355"/>
        <v>0</v>
      </c>
      <c r="CQ401"/>
      <c r="CR401" s="255">
        <f t="shared" si="356"/>
        <v>0</v>
      </c>
      <c r="CS401" s="256">
        <f t="shared" si="357"/>
        <v>-1</v>
      </c>
    </row>
    <row r="402" spans="1:97" ht="15" customHeight="1" x14ac:dyDescent="0.25">
      <c r="A402" s="9"/>
      <c r="B402" s="495">
        <v>85</v>
      </c>
      <c r="C402" s="496" t="s">
        <v>609</v>
      </c>
      <c r="D402" s="496" t="s">
        <v>351</v>
      </c>
      <c r="E402" s="497" t="s">
        <v>767</v>
      </c>
      <c r="F402" s="498">
        <v>0</v>
      </c>
      <c r="G402" s="499">
        <v>0</v>
      </c>
      <c r="H402" s="499">
        <v>0</v>
      </c>
      <c r="I402" s="499">
        <v>0</v>
      </c>
      <c r="J402" s="499">
        <v>0</v>
      </c>
      <c r="K402" s="499">
        <v>0</v>
      </c>
      <c r="L402" s="500" t="s">
        <v>929</v>
      </c>
      <c r="M402" s="500" t="s">
        <v>929</v>
      </c>
      <c r="N402" s="500" t="s">
        <v>929</v>
      </c>
      <c r="O402" s="501"/>
      <c r="P402" s="502">
        <v>0</v>
      </c>
      <c r="Q402" s="499">
        <v>0</v>
      </c>
      <c r="R402" s="499">
        <v>0</v>
      </c>
      <c r="S402" s="503"/>
      <c r="T402" s="503"/>
      <c r="U402" s="503"/>
      <c r="V402" s="228"/>
      <c r="W402" s="228"/>
      <c r="X402" s="229"/>
      <c r="Y402" s="504"/>
      <c r="Z402" s="502">
        <v>0</v>
      </c>
      <c r="AA402" s="499">
        <v>0</v>
      </c>
      <c r="AB402" s="499">
        <v>0</v>
      </c>
      <c r="AC402" s="499">
        <v>0</v>
      </c>
      <c r="AD402" s="503"/>
      <c r="AE402" s="503"/>
      <c r="AF402" s="175"/>
      <c r="AG402" s="175"/>
      <c r="AH402" s="175"/>
      <c r="AI402" s="504"/>
      <c r="AJ402" s="502">
        <v>0</v>
      </c>
      <c r="AK402" s="499">
        <v>0</v>
      </c>
      <c r="AL402" s="499">
        <v>0</v>
      </c>
      <c r="AM402" s="499">
        <v>0</v>
      </c>
      <c r="AN402" s="499">
        <v>0</v>
      </c>
      <c r="AO402" s="499">
        <v>0</v>
      </c>
      <c r="AP402" s="175">
        <v>0</v>
      </c>
      <c r="AQ402" s="175">
        <v>0</v>
      </c>
      <c r="AR402" s="175">
        <v>0</v>
      </c>
      <c r="AS402" s="504"/>
      <c r="AT402" s="502">
        <v>0</v>
      </c>
      <c r="AU402" s="499">
        <v>0</v>
      </c>
      <c r="AV402" s="499">
        <v>0</v>
      </c>
      <c r="AW402" s="499">
        <v>0</v>
      </c>
      <c r="AX402" s="129"/>
      <c r="AY402" s="503"/>
      <c r="AZ402" s="175"/>
      <c r="BA402" s="175"/>
      <c r="BB402" s="175"/>
      <c r="BC402" s="504"/>
      <c r="BD402" s="502">
        <v>0</v>
      </c>
      <c r="BE402" s="499">
        <v>0</v>
      </c>
      <c r="BF402" s="499">
        <v>0</v>
      </c>
      <c r="BG402" s="499">
        <v>0</v>
      </c>
      <c r="BH402" s="499">
        <v>0</v>
      </c>
      <c r="BI402" s="499">
        <v>0</v>
      </c>
      <c r="BJ402" s="175">
        <v>0</v>
      </c>
      <c r="BK402" s="175">
        <v>0</v>
      </c>
      <c r="BL402" s="175">
        <v>0</v>
      </c>
      <c r="BM402" s="504"/>
      <c r="BN402" s="502">
        <v>0</v>
      </c>
      <c r="BO402" s="499">
        <v>0</v>
      </c>
      <c r="BP402" s="499">
        <v>0</v>
      </c>
      <c r="BQ402" s="499">
        <v>0</v>
      </c>
      <c r="BR402" s="175">
        <v>0</v>
      </c>
      <c r="BS402" s="175">
        <v>0</v>
      </c>
      <c r="BT402" s="175"/>
      <c r="BU402" s="175"/>
      <c r="BV402" s="175"/>
      <c r="BW402" s="505"/>
      <c r="BX402" s="502">
        <v>0</v>
      </c>
      <c r="BY402" s="499">
        <v>0</v>
      </c>
      <c r="BZ402" s="499">
        <v>0</v>
      </c>
      <c r="CA402" s="499">
        <v>0</v>
      </c>
      <c r="CB402" s="499">
        <v>0</v>
      </c>
      <c r="CC402" s="499">
        <v>0</v>
      </c>
      <c r="CD402" s="175">
        <v>0</v>
      </c>
      <c r="CE402" s="175">
        <v>0</v>
      </c>
      <c r="CF402" s="175">
        <v>0</v>
      </c>
      <c r="CG402" s="506"/>
      <c r="CH402" s="507">
        <f t="shared" si="347"/>
        <v>0</v>
      </c>
      <c r="CI402" s="508">
        <f t="shared" si="348"/>
        <v>0</v>
      </c>
      <c r="CJ402" s="508">
        <f t="shared" si="349"/>
        <v>0</v>
      </c>
      <c r="CK402" s="508">
        <f t="shared" si="350"/>
        <v>0</v>
      </c>
      <c r="CL402" s="508">
        <f t="shared" si="351"/>
        <v>0</v>
      </c>
      <c r="CM402" s="508">
        <f t="shared" si="352"/>
        <v>0</v>
      </c>
      <c r="CN402" s="508">
        <f t="shared" si="353"/>
        <v>0</v>
      </c>
      <c r="CO402" s="508">
        <f t="shared" si="354"/>
        <v>0</v>
      </c>
      <c r="CP402" s="508">
        <f t="shared" si="355"/>
        <v>0</v>
      </c>
      <c r="CQ402" s="249"/>
      <c r="CR402" s="264">
        <f t="shared" si="356"/>
        <v>0</v>
      </c>
      <c r="CS402" s="257">
        <f t="shared" si="357"/>
        <v>0</v>
      </c>
    </row>
    <row r="403" spans="1:97" ht="15" customHeight="1" x14ac:dyDescent="0.25">
      <c r="A403" s="9"/>
      <c r="B403" s="495">
        <v>85</v>
      </c>
      <c r="C403" s="496" t="s">
        <v>609</v>
      </c>
      <c r="D403" s="496" t="s">
        <v>352</v>
      </c>
      <c r="E403" s="497" t="s">
        <v>768</v>
      </c>
      <c r="F403" s="498">
        <v>0</v>
      </c>
      <c r="G403" s="499">
        <v>0</v>
      </c>
      <c r="H403" s="499">
        <v>0</v>
      </c>
      <c r="I403" s="499">
        <v>0</v>
      </c>
      <c r="J403" s="499">
        <v>0</v>
      </c>
      <c r="K403" s="499">
        <v>0</v>
      </c>
      <c r="L403" s="500" t="s">
        <v>929</v>
      </c>
      <c r="M403" s="500" t="s">
        <v>929</v>
      </c>
      <c r="N403" s="500" t="s">
        <v>929</v>
      </c>
      <c r="O403" s="501"/>
      <c r="P403" s="502">
        <v>1</v>
      </c>
      <c r="Q403" s="499">
        <v>1</v>
      </c>
      <c r="R403" s="499">
        <v>0</v>
      </c>
      <c r="S403" s="503"/>
      <c r="T403" s="503"/>
      <c r="U403" s="503"/>
      <c r="V403" s="226"/>
      <c r="W403" s="226"/>
      <c r="X403" s="227"/>
      <c r="Y403" s="504"/>
      <c r="Z403" s="502">
        <v>0</v>
      </c>
      <c r="AA403" s="499">
        <v>0</v>
      </c>
      <c r="AB403" s="499">
        <v>0</v>
      </c>
      <c r="AC403" s="499">
        <v>0</v>
      </c>
      <c r="AD403" s="503"/>
      <c r="AE403" s="503"/>
      <c r="AF403" s="175"/>
      <c r="AG403" s="175"/>
      <c r="AH403" s="175"/>
      <c r="AI403" s="504"/>
      <c r="AJ403" s="502">
        <v>0</v>
      </c>
      <c r="AK403" s="499">
        <v>0</v>
      </c>
      <c r="AL403" s="499">
        <v>0</v>
      </c>
      <c r="AM403" s="499">
        <v>0</v>
      </c>
      <c r="AN403" s="499">
        <v>0</v>
      </c>
      <c r="AO403" s="499">
        <v>0</v>
      </c>
      <c r="AP403" s="175">
        <v>0</v>
      </c>
      <c r="AQ403" s="175">
        <v>0</v>
      </c>
      <c r="AR403" s="175">
        <v>0</v>
      </c>
      <c r="AS403" s="504"/>
      <c r="AT403" s="502">
        <v>0</v>
      </c>
      <c r="AU403" s="499">
        <v>0</v>
      </c>
      <c r="AV403" s="499">
        <v>0</v>
      </c>
      <c r="AW403" s="499">
        <v>0</v>
      </c>
      <c r="AX403" s="129"/>
      <c r="AY403" s="503"/>
      <c r="AZ403" s="175"/>
      <c r="BA403" s="175"/>
      <c r="BB403" s="175"/>
      <c r="BC403" s="504"/>
      <c r="BD403" s="502">
        <v>0</v>
      </c>
      <c r="BE403" s="499">
        <v>0</v>
      </c>
      <c r="BF403" s="499">
        <v>0</v>
      </c>
      <c r="BG403" s="499">
        <v>0</v>
      </c>
      <c r="BH403" s="499">
        <v>0</v>
      </c>
      <c r="BI403" s="499">
        <v>0</v>
      </c>
      <c r="BJ403" s="175">
        <v>0</v>
      </c>
      <c r="BK403" s="175">
        <v>0</v>
      </c>
      <c r="BL403" s="175">
        <v>0</v>
      </c>
      <c r="BM403" s="504"/>
      <c r="BN403" s="502">
        <v>0</v>
      </c>
      <c r="BO403" s="499">
        <v>0</v>
      </c>
      <c r="BP403" s="499">
        <v>0</v>
      </c>
      <c r="BQ403" s="499">
        <v>0</v>
      </c>
      <c r="BR403" s="175">
        <v>0</v>
      </c>
      <c r="BS403" s="175">
        <v>0</v>
      </c>
      <c r="BT403" s="175">
        <v>0</v>
      </c>
      <c r="BU403" s="175">
        <v>0</v>
      </c>
      <c r="BV403" s="175">
        <v>0</v>
      </c>
      <c r="BW403" s="505"/>
      <c r="BX403" s="502">
        <v>0</v>
      </c>
      <c r="BY403" s="499">
        <v>0</v>
      </c>
      <c r="BZ403" s="499">
        <v>0</v>
      </c>
      <c r="CA403" s="499">
        <v>0</v>
      </c>
      <c r="CB403" s="499">
        <v>0</v>
      </c>
      <c r="CC403" s="499">
        <v>0</v>
      </c>
      <c r="CD403" s="175">
        <v>0</v>
      </c>
      <c r="CE403" s="175">
        <v>0</v>
      </c>
      <c r="CF403" s="175">
        <v>0</v>
      </c>
      <c r="CG403" s="506"/>
      <c r="CH403" s="507">
        <f t="shared" si="347"/>
        <v>1</v>
      </c>
      <c r="CI403" s="508">
        <f t="shared" si="348"/>
        <v>1</v>
      </c>
      <c r="CJ403" s="508">
        <f t="shared" si="349"/>
        <v>0</v>
      </c>
      <c r="CK403" s="508">
        <f t="shared" si="350"/>
        <v>0</v>
      </c>
      <c r="CL403" s="508">
        <f t="shared" si="351"/>
        <v>0</v>
      </c>
      <c r="CM403" s="508">
        <f t="shared" si="352"/>
        <v>0</v>
      </c>
      <c r="CN403" s="508">
        <f t="shared" si="353"/>
        <v>0</v>
      </c>
      <c r="CO403" s="508">
        <f t="shared" si="354"/>
        <v>0</v>
      </c>
      <c r="CP403" s="508">
        <f t="shared" si="355"/>
        <v>0</v>
      </c>
      <c r="CQ403" s="249"/>
      <c r="CR403" s="264">
        <f t="shared" si="356"/>
        <v>0</v>
      </c>
      <c r="CS403" s="257">
        <f t="shared" si="357"/>
        <v>-1</v>
      </c>
    </row>
    <row r="404" spans="1:97" ht="15" customHeight="1" x14ac:dyDescent="0.25">
      <c r="A404" s="9"/>
      <c r="B404" s="495">
        <v>85</v>
      </c>
      <c r="C404" s="496" t="s">
        <v>609</v>
      </c>
      <c r="D404" s="496" t="s">
        <v>353</v>
      </c>
      <c r="E404" s="497" t="s">
        <v>769</v>
      </c>
      <c r="F404" s="498">
        <v>0</v>
      </c>
      <c r="G404" s="499">
        <v>0</v>
      </c>
      <c r="H404" s="499">
        <v>0</v>
      </c>
      <c r="I404" s="499">
        <v>0</v>
      </c>
      <c r="J404" s="499">
        <v>0</v>
      </c>
      <c r="K404" s="499">
        <v>0</v>
      </c>
      <c r="L404" s="500" t="s">
        <v>929</v>
      </c>
      <c r="M404" s="500" t="s">
        <v>929</v>
      </c>
      <c r="N404" s="500" t="s">
        <v>929</v>
      </c>
      <c r="O404" s="501"/>
      <c r="P404" s="502">
        <v>0</v>
      </c>
      <c r="Q404" s="499">
        <v>0</v>
      </c>
      <c r="R404" s="499">
        <v>0</v>
      </c>
      <c r="S404" s="503"/>
      <c r="T404" s="503"/>
      <c r="U404" s="503"/>
      <c r="V404" s="228"/>
      <c r="W404" s="228"/>
      <c r="X404" s="229"/>
      <c r="Y404" s="504"/>
      <c r="Z404" s="502">
        <v>0</v>
      </c>
      <c r="AA404" s="499">
        <v>0</v>
      </c>
      <c r="AB404" s="499">
        <v>0</v>
      </c>
      <c r="AC404" s="499">
        <v>0</v>
      </c>
      <c r="AD404" s="503"/>
      <c r="AE404" s="503"/>
      <c r="AF404" s="175"/>
      <c r="AG404" s="175"/>
      <c r="AH404" s="175"/>
      <c r="AI404" s="504"/>
      <c r="AJ404" s="502">
        <v>0</v>
      </c>
      <c r="AK404" s="499">
        <v>0</v>
      </c>
      <c r="AL404" s="499">
        <v>0</v>
      </c>
      <c r="AM404" s="499">
        <v>0</v>
      </c>
      <c r="AN404" s="499">
        <v>0</v>
      </c>
      <c r="AO404" s="499">
        <v>0</v>
      </c>
      <c r="AP404" s="175">
        <v>0</v>
      </c>
      <c r="AQ404" s="175">
        <v>0</v>
      </c>
      <c r="AR404" s="175">
        <v>0</v>
      </c>
      <c r="AS404" s="504"/>
      <c r="AT404" s="502">
        <v>0</v>
      </c>
      <c r="AU404" s="499">
        <v>0</v>
      </c>
      <c r="AV404" s="499">
        <v>0</v>
      </c>
      <c r="AW404" s="499">
        <v>0</v>
      </c>
      <c r="AX404" s="129"/>
      <c r="AY404" s="503"/>
      <c r="AZ404" s="175"/>
      <c r="BA404" s="175"/>
      <c r="BB404" s="175"/>
      <c r="BC404" s="504"/>
      <c r="BD404" s="502">
        <v>0</v>
      </c>
      <c r="BE404" s="499">
        <v>0</v>
      </c>
      <c r="BF404" s="499">
        <v>0</v>
      </c>
      <c r="BG404" s="499">
        <v>0</v>
      </c>
      <c r="BH404" s="499">
        <v>0</v>
      </c>
      <c r="BI404" s="499">
        <v>0</v>
      </c>
      <c r="BJ404" s="175">
        <v>0</v>
      </c>
      <c r="BK404" s="175">
        <v>0</v>
      </c>
      <c r="BL404" s="175">
        <v>0</v>
      </c>
      <c r="BM404" s="504"/>
      <c r="BN404" s="502">
        <v>0</v>
      </c>
      <c r="BO404" s="499">
        <v>0</v>
      </c>
      <c r="BP404" s="499">
        <v>0</v>
      </c>
      <c r="BQ404" s="499">
        <v>0</v>
      </c>
      <c r="BR404" s="175">
        <v>0</v>
      </c>
      <c r="BS404" s="175">
        <v>0</v>
      </c>
      <c r="BT404" s="175"/>
      <c r="BU404" s="175"/>
      <c r="BV404" s="175"/>
      <c r="BW404" s="505"/>
      <c r="BX404" s="502">
        <v>0</v>
      </c>
      <c r="BY404" s="499">
        <v>0</v>
      </c>
      <c r="BZ404" s="499">
        <v>0</v>
      </c>
      <c r="CA404" s="499">
        <v>0</v>
      </c>
      <c r="CB404" s="499">
        <v>0</v>
      </c>
      <c r="CC404" s="499">
        <v>0</v>
      </c>
      <c r="CD404" s="175">
        <v>0</v>
      </c>
      <c r="CE404" s="175">
        <v>0</v>
      </c>
      <c r="CF404" s="175">
        <v>0</v>
      </c>
      <c r="CG404" s="506"/>
      <c r="CH404" s="507">
        <f t="shared" si="347"/>
        <v>0</v>
      </c>
      <c r="CI404" s="508">
        <f t="shared" si="348"/>
        <v>0</v>
      </c>
      <c r="CJ404" s="508">
        <f t="shared" si="349"/>
        <v>0</v>
      </c>
      <c r="CK404" s="508">
        <f t="shared" si="350"/>
        <v>0</v>
      </c>
      <c r="CL404" s="508">
        <f t="shared" si="351"/>
        <v>0</v>
      </c>
      <c r="CM404" s="508">
        <f t="shared" si="352"/>
        <v>0</v>
      </c>
      <c r="CN404" s="508">
        <f t="shared" si="353"/>
        <v>0</v>
      </c>
      <c r="CO404" s="508">
        <f t="shared" si="354"/>
        <v>0</v>
      </c>
      <c r="CP404" s="508">
        <f t="shared" si="355"/>
        <v>0</v>
      </c>
      <c r="CQ404" s="249"/>
      <c r="CR404" s="264">
        <f t="shared" si="356"/>
        <v>0</v>
      </c>
      <c r="CS404" s="257">
        <f t="shared" si="357"/>
        <v>0</v>
      </c>
    </row>
    <row r="405" spans="1:97" ht="15" customHeight="1" x14ac:dyDescent="0.25">
      <c r="A405" s="9"/>
      <c r="B405" s="480">
        <v>85</v>
      </c>
      <c r="C405" s="481" t="s">
        <v>609</v>
      </c>
      <c r="D405" s="481" t="s">
        <v>354</v>
      </c>
      <c r="E405" s="482" t="s">
        <v>770</v>
      </c>
      <c r="F405" s="483">
        <v>2</v>
      </c>
      <c r="G405" s="484">
        <v>2</v>
      </c>
      <c r="H405" s="484">
        <v>0</v>
      </c>
      <c r="I405" s="484">
        <v>0</v>
      </c>
      <c r="J405" s="484">
        <v>0</v>
      </c>
      <c r="K405" s="484">
        <v>0</v>
      </c>
      <c r="L405" s="485" t="s">
        <v>929</v>
      </c>
      <c r="M405" s="485" t="s">
        <v>929</v>
      </c>
      <c r="N405" s="485" t="s">
        <v>929</v>
      </c>
      <c r="O405" s="486"/>
      <c r="P405" s="487">
        <v>0</v>
      </c>
      <c r="Q405" s="484">
        <v>0</v>
      </c>
      <c r="R405" s="484">
        <v>0</v>
      </c>
      <c r="S405" s="488"/>
      <c r="T405" s="488"/>
      <c r="U405" s="488"/>
      <c r="V405" s="233"/>
      <c r="W405" s="234"/>
      <c r="X405" s="235"/>
      <c r="Y405" s="489"/>
      <c r="Z405" s="487">
        <v>0</v>
      </c>
      <c r="AA405" s="484">
        <v>0</v>
      </c>
      <c r="AB405" s="484">
        <v>0</v>
      </c>
      <c r="AC405" s="484">
        <v>0</v>
      </c>
      <c r="AD405" s="488"/>
      <c r="AE405" s="488"/>
      <c r="AF405" s="146"/>
      <c r="AG405" s="146"/>
      <c r="AH405" s="146"/>
      <c r="AI405" s="489"/>
      <c r="AJ405" s="487">
        <v>0</v>
      </c>
      <c r="AK405" s="484">
        <v>0</v>
      </c>
      <c r="AL405" s="484">
        <v>0</v>
      </c>
      <c r="AM405" s="484">
        <v>0</v>
      </c>
      <c r="AN405" s="484">
        <v>0</v>
      </c>
      <c r="AO405" s="484">
        <v>0</v>
      </c>
      <c r="AP405" s="146">
        <v>0</v>
      </c>
      <c r="AQ405" s="146">
        <v>0</v>
      </c>
      <c r="AR405" s="146">
        <v>0</v>
      </c>
      <c r="AS405" s="489"/>
      <c r="AT405" s="487">
        <v>0</v>
      </c>
      <c r="AU405" s="484">
        <v>0</v>
      </c>
      <c r="AV405" s="484">
        <v>0</v>
      </c>
      <c r="AW405" s="484">
        <v>0</v>
      </c>
      <c r="AX405" s="127"/>
      <c r="AY405" s="488"/>
      <c r="AZ405" s="146"/>
      <c r="BA405" s="146"/>
      <c r="BB405" s="146"/>
      <c r="BC405" s="489"/>
      <c r="BD405" s="518"/>
      <c r="BE405" s="488"/>
      <c r="BF405" s="488"/>
      <c r="BG405" s="484">
        <v>0</v>
      </c>
      <c r="BH405" s="484">
        <v>0</v>
      </c>
      <c r="BI405" s="484">
        <v>0</v>
      </c>
      <c r="BJ405" s="146">
        <v>0</v>
      </c>
      <c r="BK405" s="146">
        <v>0</v>
      </c>
      <c r="BL405" s="146">
        <v>0</v>
      </c>
      <c r="BM405" s="489"/>
      <c r="BN405" s="487">
        <v>0</v>
      </c>
      <c r="BO405" s="484">
        <v>0</v>
      </c>
      <c r="BP405" s="484">
        <v>0</v>
      </c>
      <c r="BQ405" s="484">
        <v>0</v>
      </c>
      <c r="BR405" s="146">
        <v>0</v>
      </c>
      <c r="BS405" s="146">
        <v>0</v>
      </c>
      <c r="BT405" s="146">
        <v>0</v>
      </c>
      <c r="BU405" s="146"/>
      <c r="BV405" s="146"/>
      <c r="BW405" s="490"/>
      <c r="BX405" s="487">
        <v>0</v>
      </c>
      <c r="BY405" s="484">
        <v>0</v>
      </c>
      <c r="BZ405" s="484">
        <v>0</v>
      </c>
      <c r="CA405" s="484">
        <v>0</v>
      </c>
      <c r="CB405" s="484">
        <v>0</v>
      </c>
      <c r="CC405" s="484">
        <v>0</v>
      </c>
      <c r="CD405" s="146">
        <v>0</v>
      </c>
      <c r="CE405" s="146">
        <v>0</v>
      </c>
      <c r="CF405" s="146">
        <v>0</v>
      </c>
      <c r="CG405" s="491"/>
      <c r="CH405" s="492">
        <f t="shared" si="347"/>
        <v>2</v>
      </c>
      <c r="CI405" s="493">
        <f t="shared" si="348"/>
        <v>2</v>
      </c>
      <c r="CJ405" s="493">
        <f t="shared" si="349"/>
        <v>0</v>
      </c>
      <c r="CK405" s="493">
        <f t="shared" si="350"/>
        <v>0</v>
      </c>
      <c r="CL405" s="493">
        <f t="shared" si="351"/>
        <v>0</v>
      </c>
      <c r="CM405" s="493">
        <f t="shared" si="352"/>
        <v>0</v>
      </c>
      <c r="CN405" s="493">
        <f t="shared" si="353"/>
        <v>0</v>
      </c>
      <c r="CO405" s="493">
        <f t="shared" si="354"/>
        <v>0</v>
      </c>
      <c r="CP405" s="493">
        <f t="shared" si="355"/>
        <v>0</v>
      </c>
      <c r="CQ405"/>
      <c r="CR405" s="255">
        <f t="shared" si="356"/>
        <v>0</v>
      </c>
      <c r="CS405" s="256">
        <f t="shared" si="357"/>
        <v>-2</v>
      </c>
    </row>
    <row r="406" spans="1:97" ht="15" customHeight="1" x14ac:dyDescent="0.25">
      <c r="A406" s="9"/>
      <c r="B406" s="480">
        <v>85</v>
      </c>
      <c r="C406" s="481" t="s">
        <v>609</v>
      </c>
      <c r="D406" s="481" t="s">
        <v>355</v>
      </c>
      <c r="E406" s="482" t="s">
        <v>870</v>
      </c>
      <c r="F406" s="483">
        <v>0</v>
      </c>
      <c r="G406" s="484">
        <v>0</v>
      </c>
      <c r="H406" s="484">
        <v>0</v>
      </c>
      <c r="I406" s="484">
        <v>0</v>
      </c>
      <c r="J406" s="484">
        <v>0</v>
      </c>
      <c r="K406" s="484">
        <v>0</v>
      </c>
      <c r="L406" s="485">
        <v>0</v>
      </c>
      <c r="M406" s="485">
        <v>0</v>
      </c>
      <c r="N406" s="485">
        <v>0</v>
      </c>
      <c r="O406" s="486"/>
      <c r="P406" s="487">
        <v>0</v>
      </c>
      <c r="Q406" s="484">
        <v>0</v>
      </c>
      <c r="R406" s="484">
        <v>0</v>
      </c>
      <c r="S406" s="484">
        <v>0</v>
      </c>
      <c r="T406" s="484">
        <v>0</v>
      </c>
      <c r="U406" s="484">
        <v>0</v>
      </c>
      <c r="V406" s="233">
        <v>0</v>
      </c>
      <c r="W406" s="234">
        <v>0</v>
      </c>
      <c r="X406" s="235">
        <v>0</v>
      </c>
      <c r="Y406" s="489"/>
      <c r="Z406" s="487">
        <v>9</v>
      </c>
      <c r="AA406" s="484">
        <v>9</v>
      </c>
      <c r="AB406" s="484">
        <v>0</v>
      </c>
      <c r="AC406" s="484">
        <v>5</v>
      </c>
      <c r="AD406" s="484">
        <v>10</v>
      </c>
      <c r="AE406" s="484">
        <v>0</v>
      </c>
      <c r="AF406" s="146">
        <v>10</v>
      </c>
      <c r="AG406" s="146">
        <v>10</v>
      </c>
      <c r="AH406" s="146">
        <v>10</v>
      </c>
      <c r="AI406" s="489"/>
      <c r="AJ406" s="487">
        <v>0</v>
      </c>
      <c r="AK406" s="484">
        <v>0</v>
      </c>
      <c r="AL406" s="484">
        <v>0</v>
      </c>
      <c r="AM406" s="484">
        <v>0</v>
      </c>
      <c r="AN406" s="484">
        <v>0</v>
      </c>
      <c r="AO406" s="484">
        <v>0</v>
      </c>
      <c r="AP406" s="146">
        <v>0</v>
      </c>
      <c r="AQ406" s="146">
        <v>0</v>
      </c>
      <c r="AR406" s="146">
        <v>0</v>
      </c>
      <c r="AS406" s="489"/>
      <c r="AT406" s="487">
        <v>0</v>
      </c>
      <c r="AU406" s="484">
        <v>0</v>
      </c>
      <c r="AV406" s="484">
        <v>0</v>
      </c>
      <c r="AW406" s="484">
        <v>0</v>
      </c>
      <c r="AX406" s="127">
        <v>0</v>
      </c>
      <c r="AY406" s="484">
        <v>0</v>
      </c>
      <c r="AZ406" s="146">
        <v>0</v>
      </c>
      <c r="BA406" s="146">
        <v>0</v>
      </c>
      <c r="BB406" s="146">
        <v>0</v>
      </c>
      <c r="BC406" s="489"/>
      <c r="BD406" s="487">
        <v>0</v>
      </c>
      <c r="BE406" s="484">
        <v>0</v>
      </c>
      <c r="BF406" s="484">
        <v>0</v>
      </c>
      <c r="BG406" s="484">
        <v>0</v>
      </c>
      <c r="BH406" s="484">
        <v>0</v>
      </c>
      <c r="BI406" s="484">
        <v>0</v>
      </c>
      <c r="BJ406" s="146">
        <v>0</v>
      </c>
      <c r="BK406" s="146">
        <v>0</v>
      </c>
      <c r="BL406" s="146">
        <v>0</v>
      </c>
      <c r="BM406" s="489"/>
      <c r="BN406" s="487">
        <v>1</v>
      </c>
      <c r="BO406" s="484">
        <v>1</v>
      </c>
      <c r="BP406" s="484">
        <v>0</v>
      </c>
      <c r="BQ406" s="484">
        <v>0</v>
      </c>
      <c r="BR406" s="146">
        <v>0</v>
      </c>
      <c r="BS406" s="146">
        <v>0</v>
      </c>
      <c r="BT406" s="146">
        <v>0</v>
      </c>
      <c r="BU406" s="146">
        <v>0</v>
      </c>
      <c r="BV406" s="146">
        <v>0</v>
      </c>
      <c r="BW406" s="490"/>
      <c r="BX406" s="487">
        <v>1</v>
      </c>
      <c r="BY406" s="484">
        <v>1</v>
      </c>
      <c r="BZ406" s="484">
        <v>0</v>
      </c>
      <c r="CA406" s="484">
        <v>1</v>
      </c>
      <c r="CB406" s="484">
        <v>0</v>
      </c>
      <c r="CC406" s="484">
        <v>0</v>
      </c>
      <c r="CD406" s="146">
        <v>0</v>
      </c>
      <c r="CE406" s="146">
        <v>0</v>
      </c>
      <c r="CF406" s="146">
        <v>0</v>
      </c>
      <c r="CG406" s="491"/>
      <c r="CH406" s="492">
        <f t="shared" si="347"/>
        <v>11</v>
      </c>
      <c r="CI406" s="493">
        <f t="shared" si="348"/>
        <v>11</v>
      </c>
      <c r="CJ406" s="493">
        <f t="shared" si="349"/>
        <v>0</v>
      </c>
      <c r="CK406" s="493">
        <f t="shared" si="350"/>
        <v>6</v>
      </c>
      <c r="CL406" s="493">
        <f t="shared" si="351"/>
        <v>10</v>
      </c>
      <c r="CM406" s="493">
        <f t="shared" si="352"/>
        <v>0</v>
      </c>
      <c r="CN406" s="493">
        <f t="shared" si="353"/>
        <v>10</v>
      </c>
      <c r="CO406" s="493">
        <f t="shared" si="354"/>
        <v>10</v>
      </c>
      <c r="CP406" s="493">
        <f t="shared" si="355"/>
        <v>10</v>
      </c>
      <c r="CQ406"/>
      <c r="CR406" s="255">
        <f t="shared" si="356"/>
        <v>4</v>
      </c>
      <c r="CS406" s="256">
        <f t="shared" si="357"/>
        <v>-1</v>
      </c>
    </row>
    <row r="407" spans="1:97" ht="15" customHeight="1" x14ac:dyDescent="0.25">
      <c r="A407" s="9"/>
      <c r="B407" s="495">
        <v>85</v>
      </c>
      <c r="C407" s="496" t="s">
        <v>609</v>
      </c>
      <c r="D407" s="496" t="s">
        <v>356</v>
      </c>
      <c r="E407" s="497" t="s">
        <v>771</v>
      </c>
      <c r="F407" s="498">
        <v>0</v>
      </c>
      <c r="G407" s="499">
        <v>0</v>
      </c>
      <c r="H407" s="499">
        <v>0</v>
      </c>
      <c r="I407" s="499">
        <v>0</v>
      </c>
      <c r="J407" s="499">
        <v>0</v>
      </c>
      <c r="K407" s="499">
        <v>0</v>
      </c>
      <c r="L407" s="500" t="s">
        <v>929</v>
      </c>
      <c r="M407" s="500" t="s">
        <v>929</v>
      </c>
      <c r="N407" s="500" t="s">
        <v>929</v>
      </c>
      <c r="O407" s="501"/>
      <c r="P407" s="502">
        <v>0</v>
      </c>
      <c r="Q407" s="499">
        <v>0</v>
      </c>
      <c r="R407" s="499">
        <v>0</v>
      </c>
      <c r="S407" s="503"/>
      <c r="T407" s="503"/>
      <c r="U407" s="503"/>
      <c r="V407" s="228"/>
      <c r="W407" s="228"/>
      <c r="X407" s="229"/>
      <c r="Y407" s="504"/>
      <c r="Z407" s="502">
        <v>0</v>
      </c>
      <c r="AA407" s="499">
        <v>0</v>
      </c>
      <c r="AB407" s="499">
        <v>0</v>
      </c>
      <c r="AC407" s="499">
        <v>0</v>
      </c>
      <c r="AD407" s="499">
        <v>0</v>
      </c>
      <c r="AE407" s="499">
        <v>0</v>
      </c>
      <c r="AF407" s="175">
        <v>0</v>
      </c>
      <c r="AG407" s="175">
        <v>0</v>
      </c>
      <c r="AH407" s="175">
        <v>0</v>
      </c>
      <c r="AI407" s="504"/>
      <c r="AJ407" s="502">
        <v>0</v>
      </c>
      <c r="AK407" s="499">
        <v>0</v>
      </c>
      <c r="AL407" s="499">
        <v>0</v>
      </c>
      <c r="AM407" s="499">
        <v>0</v>
      </c>
      <c r="AN407" s="499">
        <v>0</v>
      </c>
      <c r="AO407" s="499">
        <v>0</v>
      </c>
      <c r="AP407" s="175">
        <v>0</v>
      </c>
      <c r="AQ407" s="175">
        <v>0</v>
      </c>
      <c r="AR407" s="175">
        <v>0</v>
      </c>
      <c r="AS407" s="504"/>
      <c r="AT407" s="502">
        <v>0</v>
      </c>
      <c r="AU407" s="499">
        <v>0</v>
      </c>
      <c r="AV407" s="499">
        <v>0</v>
      </c>
      <c r="AW407" s="499">
        <v>0</v>
      </c>
      <c r="AX407" s="129"/>
      <c r="AY407" s="503"/>
      <c r="AZ407" s="175"/>
      <c r="BA407" s="175"/>
      <c r="BB407" s="175"/>
      <c r="BC407" s="504"/>
      <c r="BD407" s="502">
        <v>0</v>
      </c>
      <c r="BE407" s="499">
        <v>0</v>
      </c>
      <c r="BF407" s="499">
        <v>0</v>
      </c>
      <c r="BG407" s="499">
        <v>0</v>
      </c>
      <c r="BH407" s="499">
        <v>0</v>
      </c>
      <c r="BI407" s="499">
        <v>0</v>
      </c>
      <c r="BJ407" s="175">
        <v>0</v>
      </c>
      <c r="BK407" s="175">
        <v>0</v>
      </c>
      <c r="BL407" s="175">
        <v>0</v>
      </c>
      <c r="BM407" s="504"/>
      <c r="BN407" s="502">
        <v>0</v>
      </c>
      <c r="BO407" s="499">
        <v>0</v>
      </c>
      <c r="BP407" s="499">
        <v>0</v>
      </c>
      <c r="BQ407" s="499">
        <v>0</v>
      </c>
      <c r="BR407" s="175">
        <v>0</v>
      </c>
      <c r="BS407" s="175">
        <v>0</v>
      </c>
      <c r="BT407" s="175"/>
      <c r="BU407" s="175"/>
      <c r="BV407" s="175"/>
      <c r="BW407" s="505"/>
      <c r="BX407" s="502">
        <v>0</v>
      </c>
      <c r="BY407" s="499">
        <v>0</v>
      </c>
      <c r="BZ407" s="499">
        <v>0</v>
      </c>
      <c r="CA407" s="499">
        <v>0</v>
      </c>
      <c r="CB407" s="499">
        <v>0</v>
      </c>
      <c r="CC407" s="499">
        <v>0</v>
      </c>
      <c r="CD407" s="175">
        <v>0</v>
      </c>
      <c r="CE407" s="175">
        <v>0</v>
      </c>
      <c r="CF407" s="175">
        <v>0</v>
      </c>
      <c r="CG407" s="506"/>
      <c r="CH407" s="507">
        <f t="shared" si="347"/>
        <v>0</v>
      </c>
      <c r="CI407" s="508">
        <f t="shared" si="348"/>
        <v>0</v>
      </c>
      <c r="CJ407" s="508">
        <f t="shared" si="349"/>
        <v>0</v>
      </c>
      <c r="CK407" s="508">
        <f t="shared" si="350"/>
        <v>0</v>
      </c>
      <c r="CL407" s="508">
        <f t="shared" si="351"/>
        <v>0</v>
      </c>
      <c r="CM407" s="508">
        <f t="shared" si="352"/>
        <v>0</v>
      </c>
      <c r="CN407" s="508">
        <f t="shared" si="353"/>
        <v>0</v>
      </c>
      <c r="CO407" s="508">
        <f t="shared" si="354"/>
        <v>0</v>
      </c>
      <c r="CP407" s="508">
        <f t="shared" si="355"/>
        <v>0</v>
      </c>
      <c r="CQ407" s="249"/>
      <c r="CR407" s="264">
        <f t="shared" si="356"/>
        <v>0</v>
      </c>
      <c r="CS407" s="257">
        <f t="shared" si="357"/>
        <v>0</v>
      </c>
    </row>
    <row r="408" spans="1:97" ht="15" customHeight="1" x14ac:dyDescent="0.25">
      <c r="A408" s="9"/>
      <c r="B408" s="495">
        <v>85</v>
      </c>
      <c r="C408" s="496" t="s">
        <v>609</v>
      </c>
      <c r="D408" s="496" t="s">
        <v>357</v>
      </c>
      <c r="E408" s="497" t="s">
        <v>772</v>
      </c>
      <c r="F408" s="498">
        <v>0</v>
      </c>
      <c r="G408" s="499">
        <v>0</v>
      </c>
      <c r="H408" s="499">
        <v>0</v>
      </c>
      <c r="I408" s="499">
        <v>0</v>
      </c>
      <c r="J408" s="499">
        <v>0</v>
      </c>
      <c r="K408" s="499">
        <v>0</v>
      </c>
      <c r="L408" s="500" t="s">
        <v>929</v>
      </c>
      <c r="M408" s="500" t="s">
        <v>929</v>
      </c>
      <c r="N408" s="500" t="s">
        <v>929</v>
      </c>
      <c r="O408" s="501"/>
      <c r="P408" s="502">
        <v>0</v>
      </c>
      <c r="Q408" s="499">
        <v>0</v>
      </c>
      <c r="R408" s="499">
        <v>0</v>
      </c>
      <c r="S408" s="503"/>
      <c r="T408" s="503"/>
      <c r="U408" s="503"/>
      <c r="V408" s="228"/>
      <c r="W408" s="228"/>
      <c r="X408" s="229"/>
      <c r="Y408" s="504"/>
      <c r="Z408" s="502">
        <v>0</v>
      </c>
      <c r="AA408" s="499">
        <v>0</v>
      </c>
      <c r="AB408" s="499">
        <v>0</v>
      </c>
      <c r="AC408" s="499">
        <v>0</v>
      </c>
      <c r="AD408" s="499">
        <v>0</v>
      </c>
      <c r="AE408" s="499">
        <v>0</v>
      </c>
      <c r="AF408" s="175">
        <v>0</v>
      </c>
      <c r="AG408" s="175">
        <v>0</v>
      </c>
      <c r="AH408" s="175">
        <v>0</v>
      </c>
      <c r="AI408" s="504"/>
      <c r="AJ408" s="502">
        <v>0</v>
      </c>
      <c r="AK408" s="499">
        <v>0</v>
      </c>
      <c r="AL408" s="499">
        <v>0</v>
      </c>
      <c r="AM408" s="499">
        <v>0</v>
      </c>
      <c r="AN408" s="499">
        <v>0</v>
      </c>
      <c r="AO408" s="499">
        <v>0</v>
      </c>
      <c r="AP408" s="175">
        <v>0</v>
      </c>
      <c r="AQ408" s="175">
        <v>0</v>
      </c>
      <c r="AR408" s="175">
        <v>0</v>
      </c>
      <c r="AS408" s="504"/>
      <c r="AT408" s="502">
        <v>0</v>
      </c>
      <c r="AU408" s="499">
        <v>0</v>
      </c>
      <c r="AV408" s="499">
        <v>0</v>
      </c>
      <c r="AW408" s="499">
        <v>0</v>
      </c>
      <c r="AX408" s="129"/>
      <c r="AY408" s="503"/>
      <c r="AZ408" s="175"/>
      <c r="BA408" s="175"/>
      <c r="BB408" s="175"/>
      <c r="BC408" s="504"/>
      <c r="BD408" s="502">
        <v>0</v>
      </c>
      <c r="BE408" s="499">
        <v>0</v>
      </c>
      <c r="BF408" s="499">
        <v>0</v>
      </c>
      <c r="BG408" s="499">
        <v>0</v>
      </c>
      <c r="BH408" s="499">
        <v>0</v>
      </c>
      <c r="BI408" s="499">
        <v>0</v>
      </c>
      <c r="BJ408" s="175">
        <v>0</v>
      </c>
      <c r="BK408" s="175">
        <v>0</v>
      </c>
      <c r="BL408" s="175">
        <v>0</v>
      </c>
      <c r="BM408" s="504"/>
      <c r="BN408" s="502">
        <v>1</v>
      </c>
      <c r="BO408" s="499">
        <v>1</v>
      </c>
      <c r="BP408" s="499">
        <v>0</v>
      </c>
      <c r="BQ408" s="499">
        <v>0</v>
      </c>
      <c r="BR408" s="175">
        <v>0</v>
      </c>
      <c r="BS408" s="175">
        <v>0</v>
      </c>
      <c r="BT408" s="175"/>
      <c r="BU408" s="175"/>
      <c r="BV408" s="175"/>
      <c r="BW408" s="505"/>
      <c r="BX408" s="502">
        <v>1</v>
      </c>
      <c r="BY408" s="499">
        <v>1</v>
      </c>
      <c r="BZ408" s="499">
        <v>0</v>
      </c>
      <c r="CA408" s="499">
        <v>1</v>
      </c>
      <c r="CB408" s="499">
        <v>0</v>
      </c>
      <c r="CC408" s="499">
        <v>0</v>
      </c>
      <c r="CD408" s="175">
        <v>0</v>
      </c>
      <c r="CE408" s="175">
        <v>0</v>
      </c>
      <c r="CF408" s="175">
        <v>0</v>
      </c>
      <c r="CG408" s="506"/>
      <c r="CH408" s="507">
        <f t="shared" si="347"/>
        <v>2</v>
      </c>
      <c r="CI408" s="508">
        <f t="shared" si="348"/>
        <v>2</v>
      </c>
      <c r="CJ408" s="508">
        <f t="shared" si="349"/>
        <v>0</v>
      </c>
      <c r="CK408" s="508">
        <f t="shared" si="350"/>
        <v>1</v>
      </c>
      <c r="CL408" s="508">
        <f t="shared" si="351"/>
        <v>0</v>
      </c>
      <c r="CM408" s="508">
        <f t="shared" si="352"/>
        <v>0</v>
      </c>
      <c r="CN408" s="508">
        <f t="shared" si="353"/>
        <v>0</v>
      </c>
      <c r="CO408" s="508">
        <f t="shared" si="354"/>
        <v>0</v>
      </c>
      <c r="CP408" s="508">
        <f t="shared" si="355"/>
        <v>0</v>
      </c>
      <c r="CQ408" s="249"/>
      <c r="CR408" s="264">
        <f t="shared" si="356"/>
        <v>-1</v>
      </c>
      <c r="CS408" s="257">
        <f t="shared" si="357"/>
        <v>-2</v>
      </c>
    </row>
    <row r="409" spans="1:97" ht="15" customHeight="1" x14ac:dyDescent="0.25">
      <c r="A409" s="9"/>
      <c r="B409" s="495">
        <v>85</v>
      </c>
      <c r="C409" s="496" t="s">
        <v>609</v>
      </c>
      <c r="D409" s="496" t="s">
        <v>358</v>
      </c>
      <c r="E409" s="497" t="s">
        <v>773</v>
      </c>
      <c r="F409" s="498">
        <v>0</v>
      </c>
      <c r="G409" s="499">
        <v>0</v>
      </c>
      <c r="H409" s="499">
        <v>0</v>
      </c>
      <c r="I409" s="499">
        <v>0</v>
      </c>
      <c r="J409" s="499">
        <v>0</v>
      </c>
      <c r="K409" s="499">
        <v>0</v>
      </c>
      <c r="L409" s="500" t="s">
        <v>929</v>
      </c>
      <c r="M409" s="500" t="s">
        <v>929</v>
      </c>
      <c r="N409" s="500" t="s">
        <v>929</v>
      </c>
      <c r="O409" s="501"/>
      <c r="P409" s="502">
        <v>0</v>
      </c>
      <c r="Q409" s="499">
        <v>0</v>
      </c>
      <c r="R409" s="499">
        <v>0</v>
      </c>
      <c r="S409" s="503"/>
      <c r="T409" s="503"/>
      <c r="U409" s="503"/>
      <c r="V409" s="228"/>
      <c r="W409" s="228"/>
      <c r="X409" s="229"/>
      <c r="Y409" s="504"/>
      <c r="Z409" s="502">
        <v>0</v>
      </c>
      <c r="AA409" s="499">
        <v>0</v>
      </c>
      <c r="AB409" s="499">
        <v>0</v>
      </c>
      <c r="AC409" s="499">
        <v>0</v>
      </c>
      <c r="AD409" s="499">
        <v>5</v>
      </c>
      <c r="AE409" s="499">
        <v>0</v>
      </c>
      <c r="AF409" s="175">
        <v>5</v>
      </c>
      <c r="AG409" s="175">
        <v>5</v>
      </c>
      <c r="AH409" s="175">
        <v>5</v>
      </c>
      <c r="AI409" s="504"/>
      <c r="AJ409" s="502">
        <v>0</v>
      </c>
      <c r="AK409" s="499">
        <v>0</v>
      </c>
      <c r="AL409" s="499">
        <v>0</v>
      </c>
      <c r="AM409" s="499">
        <v>0</v>
      </c>
      <c r="AN409" s="499">
        <v>0</v>
      </c>
      <c r="AO409" s="499">
        <v>0</v>
      </c>
      <c r="AP409" s="175">
        <v>0</v>
      </c>
      <c r="AQ409" s="175">
        <v>0</v>
      </c>
      <c r="AR409" s="175">
        <v>0</v>
      </c>
      <c r="AS409" s="504"/>
      <c r="AT409" s="502">
        <v>0</v>
      </c>
      <c r="AU409" s="499">
        <v>0</v>
      </c>
      <c r="AV409" s="499">
        <v>0</v>
      </c>
      <c r="AW409" s="499">
        <v>0</v>
      </c>
      <c r="AX409" s="129"/>
      <c r="AY409" s="503"/>
      <c r="AZ409" s="175"/>
      <c r="BA409" s="175"/>
      <c r="BB409" s="175"/>
      <c r="BC409" s="504"/>
      <c r="BD409" s="502">
        <v>0</v>
      </c>
      <c r="BE409" s="499">
        <v>0</v>
      </c>
      <c r="BF409" s="499">
        <v>0</v>
      </c>
      <c r="BG409" s="499">
        <v>0</v>
      </c>
      <c r="BH409" s="499">
        <v>0</v>
      </c>
      <c r="BI409" s="499">
        <v>0</v>
      </c>
      <c r="BJ409" s="175">
        <v>0</v>
      </c>
      <c r="BK409" s="175">
        <v>0</v>
      </c>
      <c r="BL409" s="175">
        <v>0</v>
      </c>
      <c r="BM409" s="504"/>
      <c r="BN409" s="502">
        <v>0</v>
      </c>
      <c r="BO409" s="499">
        <v>0</v>
      </c>
      <c r="BP409" s="499">
        <v>0</v>
      </c>
      <c r="BQ409" s="499">
        <v>0</v>
      </c>
      <c r="BR409" s="175">
        <v>0</v>
      </c>
      <c r="BS409" s="175">
        <v>0</v>
      </c>
      <c r="BT409" s="175"/>
      <c r="BU409" s="175"/>
      <c r="BV409" s="175"/>
      <c r="BW409" s="505"/>
      <c r="BX409" s="502">
        <v>0</v>
      </c>
      <c r="BY409" s="499">
        <v>0</v>
      </c>
      <c r="BZ409" s="499">
        <v>0</v>
      </c>
      <c r="CA409" s="499">
        <v>0</v>
      </c>
      <c r="CB409" s="499">
        <v>0</v>
      </c>
      <c r="CC409" s="499">
        <v>0</v>
      </c>
      <c r="CD409" s="175">
        <v>0</v>
      </c>
      <c r="CE409" s="175">
        <v>0</v>
      </c>
      <c r="CF409" s="175">
        <v>0</v>
      </c>
      <c r="CG409" s="506"/>
      <c r="CH409" s="507">
        <f t="shared" si="347"/>
        <v>0</v>
      </c>
      <c r="CI409" s="508">
        <f t="shared" si="348"/>
        <v>0</v>
      </c>
      <c r="CJ409" s="508">
        <f t="shared" si="349"/>
        <v>0</v>
      </c>
      <c r="CK409" s="508">
        <f t="shared" si="350"/>
        <v>0</v>
      </c>
      <c r="CL409" s="508">
        <f t="shared" si="351"/>
        <v>5</v>
      </c>
      <c r="CM409" s="508">
        <f t="shared" si="352"/>
        <v>0</v>
      </c>
      <c r="CN409" s="508">
        <f t="shared" si="353"/>
        <v>5</v>
      </c>
      <c r="CO409" s="508">
        <f t="shared" si="354"/>
        <v>5</v>
      </c>
      <c r="CP409" s="508">
        <f t="shared" si="355"/>
        <v>5</v>
      </c>
      <c r="CQ409" s="249"/>
      <c r="CR409" s="264">
        <f t="shared" si="356"/>
        <v>5</v>
      </c>
      <c r="CS409" s="257">
        <f t="shared" si="357"/>
        <v>5</v>
      </c>
    </row>
    <row r="410" spans="1:97" ht="15" customHeight="1" x14ac:dyDescent="0.25">
      <c r="A410" s="9"/>
      <c r="B410" s="495">
        <v>85</v>
      </c>
      <c r="C410" s="496" t="s">
        <v>609</v>
      </c>
      <c r="D410" s="496" t="s">
        <v>359</v>
      </c>
      <c r="E410" s="497" t="s">
        <v>774</v>
      </c>
      <c r="F410" s="498">
        <v>0</v>
      </c>
      <c r="G410" s="499">
        <v>0</v>
      </c>
      <c r="H410" s="499">
        <v>0</v>
      </c>
      <c r="I410" s="499">
        <v>0</v>
      </c>
      <c r="J410" s="499">
        <v>0</v>
      </c>
      <c r="K410" s="499">
        <v>0</v>
      </c>
      <c r="L410" s="500" t="s">
        <v>929</v>
      </c>
      <c r="M410" s="500" t="s">
        <v>929</v>
      </c>
      <c r="N410" s="500" t="s">
        <v>929</v>
      </c>
      <c r="O410" s="501"/>
      <c r="P410" s="502">
        <v>0</v>
      </c>
      <c r="Q410" s="499">
        <v>0</v>
      </c>
      <c r="R410" s="499">
        <v>0</v>
      </c>
      <c r="S410" s="503"/>
      <c r="T410" s="503"/>
      <c r="U410" s="503"/>
      <c r="V410" s="228"/>
      <c r="W410" s="228"/>
      <c r="X410" s="229"/>
      <c r="Y410" s="504"/>
      <c r="Z410" s="502">
        <v>0</v>
      </c>
      <c r="AA410" s="499">
        <v>0</v>
      </c>
      <c r="AB410" s="499">
        <v>0</v>
      </c>
      <c r="AC410" s="499">
        <v>0</v>
      </c>
      <c r="AD410" s="503"/>
      <c r="AE410" s="503"/>
      <c r="AF410" s="175"/>
      <c r="AG410" s="175"/>
      <c r="AH410" s="175"/>
      <c r="AI410" s="504"/>
      <c r="AJ410" s="502">
        <v>0</v>
      </c>
      <c r="AK410" s="499">
        <v>0</v>
      </c>
      <c r="AL410" s="499">
        <v>0</v>
      </c>
      <c r="AM410" s="499">
        <v>0</v>
      </c>
      <c r="AN410" s="499">
        <v>0</v>
      </c>
      <c r="AO410" s="499">
        <v>0</v>
      </c>
      <c r="AP410" s="175">
        <v>0</v>
      </c>
      <c r="AQ410" s="175">
        <v>0</v>
      </c>
      <c r="AR410" s="175">
        <v>0</v>
      </c>
      <c r="AS410" s="504"/>
      <c r="AT410" s="502">
        <v>0</v>
      </c>
      <c r="AU410" s="499">
        <v>0</v>
      </c>
      <c r="AV410" s="499">
        <v>0</v>
      </c>
      <c r="AW410" s="499">
        <v>0</v>
      </c>
      <c r="AX410" s="129"/>
      <c r="AY410" s="503"/>
      <c r="AZ410" s="175"/>
      <c r="BA410" s="175"/>
      <c r="BB410" s="175"/>
      <c r="BC410" s="504"/>
      <c r="BD410" s="502">
        <v>0</v>
      </c>
      <c r="BE410" s="499">
        <v>0</v>
      </c>
      <c r="BF410" s="499">
        <v>0</v>
      </c>
      <c r="BG410" s="499">
        <v>0</v>
      </c>
      <c r="BH410" s="499">
        <v>0</v>
      </c>
      <c r="BI410" s="499">
        <v>0</v>
      </c>
      <c r="BJ410" s="175">
        <v>0</v>
      </c>
      <c r="BK410" s="175">
        <v>0</v>
      </c>
      <c r="BL410" s="175">
        <v>0</v>
      </c>
      <c r="BM410" s="504"/>
      <c r="BN410" s="502">
        <v>0</v>
      </c>
      <c r="BO410" s="499">
        <v>0</v>
      </c>
      <c r="BP410" s="499">
        <v>0</v>
      </c>
      <c r="BQ410" s="499">
        <v>0</v>
      </c>
      <c r="BR410" s="175">
        <v>0</v>
      </c>
      <c r="BS410" s="175">
        <v>0</v>
      </c>
      <c r="BT410" s="175"/>
      <c r="BU410" s="175"/>
      <c r="BV410" s="175"/>
      <c r="BW410" s="505"/>
      <c r="BX410" s="502">
        <v>0</v>
      </c>
      <c r="BY410" s="499">
        <v>0</v>
      </c>
      <c r="BZ410" s="499">
        <v>0</v>
      </c>
      <c r="CA410" s="499">
        <v>0</v>
      </c>
      <c r="CB410" s="499">
        <v>0</v>
      </c>
      <c r="CC410" s="499">
        <v>0</v>
      </c>
      <c r="CD410" s="175">
        <v>0</v>
      </c>
      <c r="CE410" s="175">
        <v>0</v>
      </c>
      <c r="CF410" s="175">
        <v>0</v>
      </c>
      <c r="CG410" s="506"/>
      <c r="CH410" s="507">
        <f t="shared" si="347"/>
        <v>0</v>
      </c>
      <c r="CI410" s="508">
        <f t="shared" si="348"/>
        <v>0</v>
      </c>
      <c r="CJ410" s="508">
        <f t="shared" si="349"/>
        <v>0</v>
      </c>
      <c r="CK410" s="508">
        <f t="shared" si="350"/>
        <v>0</v>
      </c>
      <c r="CL410" s="508">
        <f t="shared" si="351"/>
        <v>0</v>
      </c>
      <c r="CM410" s="508">
        <f t="shared" si="352"/>
        <v>0</v>
      </c>
      <c r="CN410" s="508">
        <f t="shared" si="353"/>
        <v>0</v>
      </c>
      <c r="CO410" s="508">
        <f t="shared" si="354"/>
        <v>0</v>
      </c>
      <c r="CP410" s="508">
        <f t="shared" si="355"/>
        <v>0</v>
      </c>
      <c r="CQ410" s="249"/>
      <c r="CR410" s="264">
        <f t="shared" si="356"/>
        <v>0</v>
      </c>
      <c r="CS410" s="257">
        <f t="shared" si="357"/>
        <v>0</v>
      </c>
    </row>
    <row r="411" spans="1:97" ht="15" customHeight="1" x14ac:dyDescent="0.25">
      <c r="A411" s="9"/>
      <c r="B411" s="495">
        <v>85</v>
      </c>
      <c r="C411" s="496" t="s">
        <v>609</v>
      </c>
      <c r="D411" s="496" t="s">
        <v>360</v>
      </c>
      <c r="E411" s="497" t="s">
        <v>871</v>
      </c>
      <c r="F411" s="498">
        <v>0</v>
      </c>
      <c r="G411" s="499">
        <v>0</v>
      </c>
      <c r="H411" s="499">
        <v>0</v>
      </c>
      <c r="I411" s="499">
        <v>0</v>
      </c>
      <c r="J411" s="499">
        <v>0</v>
      </c>
      <c r="K411" s="499">
        <v>0</v>
      </c>
      <c r="L411" s="500" t="s">
        <v>929</v>
      </c>
      <c r="M411" s="500" t="s">
        <v>929</v>
      </c>
      <c r="N411" s="500" t="s">
        <v>929</v>
      </c>
      <c r="O411" s="501"/>
      <c r="P411" s="502">
        <v>0</v>
      </c>
      <c r="Q411" s="499">
        <v>0</v>
      </c>
      <c r="R411" s="499">
        <v>0</v>
      </c>
      <c r="S411" s="503"/>
      <c r="T411" s="503"/>
      <c r="U411" s="503"/>
      <c r="V411" s="228"/>
      <c r="W411" s="228"/>
      <c r="X411" s="229"/>
      <c r="Y411" s="504"/>
      <c r="Z411" s="502">
        <v>9</v>
      </c>
      <c r="AA411" s="499">
        <v>9</v>
      </c>
      <c r="AB411" s="499">
        <v>0</v>
      </c>
      <c r="AC411" s="499">
        <v>5</v>
      </c>
      <c r="AD411" s="499">
        <v>5</v>
      </c>
      <c r="AE411" s="499">
        <v>0</v>
      </c>
      <c r="AF411" s="175">
        <v>5</v>
      </c>
      <c r="AG411" s="175">
        <v>5</v>
      </c>
      <c r="AH411" s="175">
        <v>5</v>
      </c>
      <c r="AI411" s="504"/>
      <c r="AJ411" s="502">
        <v>0</v>
      </c>
      <c r="AK411" s="499">
        <v>0</v>
      </c>
      <c r="AL411" s="499">
        <v>0</v>
      </c>
      <c r="AM411" s="499">
        <v>0</v>
      </c>
      <c r="AN411" s="499">
        <v>0</v>
      </c>
      <c r="AO411" s="499">
        <v>0</v>
      </c>
      <c r="AP411" s="175">
        <v>0</v>
      </c>
      <c r="AQ411" s="175">
        <v>0</v>
      </c>
      <c r="AR411" s="175">
        <v>0</v>
      </c>
      <c r="AS411" s="504"/>
      <c r="AT411" s="502">
        <v>0</v>
      </c>
      <c r="AU411" s="499">
        <v>0</v>
      </c>
      <c r="AV411" s="499">
        <v>0</v>
      </c>
      <c r="AW411" s="499">
        <v>0</v>
      </c>
      <c r="AX411" s="129"/>
      <c r="AY411" s="503"/>
      <c r="AZ411" s="175"/>
      <c r="BA411" s="175"/>
      <c r="BB411" s="175"/>
      <c r="BC411" s="504"/>
      <c r="BD411" s="502">
        <v>0</v>
      </c>
      <c r="BE411" s="499">
        <v>0</v>
      </c>
      <c r="BF411" s="499">
        <v>0</v>
      </c>
      <c r="BG411" s="499">
        <v>0</v>
      </c>
      <c r="BH411" s="499">
        <v>0</v>
      </c>
      <c r="BI411" s="499">
        <v>0</v>
      </c>
      <c r="BJ411" s="175">
        <v>0</v>
      </c>
      <c r="BK411" s="175">
        <v>0</v>
      </c>
      <c r="BL411" s="175">
        <v>0</v>
      </c>
      <c r="BM411" s="504"/>
      <c r="BN411" s="502">
        <v>0</v>
      </c>
      <c r="BO411" s="499">
        <v>0</v>
      </c>
      <c r="BP411" s="499">
        <v>0</v>
      </c>
      <c r="BQ411" s="499">
        <v>0</v>
      </c>
      <c r="BR411" s="175">
        <v>0</v>
      </c>
      <c r="BS411" s="175">
        <v>0</v>
      </c>
      <c r="BT411" s="175"/>
      <c r="BU411" s="175"/>
      <c r="BV411" s="175"/>
      <c r="BW411" s="505"/>
      <c r="BX411" s="502">
        <v>0</v>
      </c>
      <c r="BY411" s="499">
        <v>0</v>
      </c>
      <c r="BZ411" s="499">
        <v>0</v>
      </c>
      <c r="CA411" s="499">
        <v>0</v>
      </c>
      <c r="CB411" s="499">
        <v>0</v>
      </c>
      <c r="CC411" s="499">
        <v>0</v>
      </c>
      <c r="CD411" s="175">
        <v>0</v>
      </c>
      <c r="CE411" s="175">
        <v>0</v>
      </c>
      <c r="CF411" s="175">
        <v>0</v>
      </c>
      <c r="CG411" s="506"/>
      <c r="CH411" s="507">
        <f t="shared" si="347"/>
        <v>9</v>
      </c>
      <c r="CI411" s="508">
        <f t="shared" si="348"/>
        <v>9</v>
      </c>
      <c r="CJ411" s="508">
        <f t="shared" si="349"/>
        <v>0</v>
      </c>
      <c r="CK411" s="508">
        <f t="shared" si="350"/>
        <v>5</v>
      </c>
      <c r="CL411" s="508">
        <f t="shared" si="351"/>
        <v>5</v>
      </c>
      <c r="CM411" s="508">
        <f t="shared" si="352"/>
        <v>0</v>
      </c>
      <c r="CN411" s="508">
        <f t="shared" si="353"/>
        <v>5</v>
      </c>
      <c r="CO411" s="508">
        <f t="shared" si="354"/>
        <v>5</v>
      </c>
      <c r="CP411" s="508">
        <f t="shared" si="355"/>
        <v>5</v>
      </c>
      <c r="CQ411" s="249"/>
      <c r="CR411" s="264">
        <f t="shared" si="356"/>
        <v>0</v>
      </c>
      <c r="CS411" s="257">
        <f t="shared" si="357"/>
        <v>-4</v>
      </c>
    </row>
    <row r="412" spans="1:97" ht="15" customHeight="1" x14ac:dyDescent="0.25">
      <c r="A412" s="9"/>
      <c r="B412" s="480">
        <v>85</v>
      </c>
      <c r="C412" s="481" t="s">
        <v>609</v>
      </c>
      <c r="D412" s="481" t="s">
        <v>361</v>
      </c>
      <c r="E412" s="482" t="s">
        <v>775</v>
      </c>
      <c r="F412" s="483">
        <v>0</v>
      </c>
      <c r="G412" s="484">
        <v>0</v>
      </c>
      <c r="H412" s="484">
        <v>0</v>
      </c>
      <c r="I412" s="484">
        <v>0</v>
      </c>
      <c r="J412" s="484">
        <v>0</v>
      </c>
      <c r="K412" s="484">
        <v>0</v>
      </c>
      <c r="L412" s="485" t="s">
        <v>929</v>
      </c>
      <c r="M412" s="485" t="s">
        <v>929</v>
      </c>
      <c r="N412" s="485" t="s">
        <v>929</v>
      </c>
      <c r="O412" s="486"/>
      <c r="P412" s="487">
        <v>0</v>
      </c>
      <c r="Q412" s="484">
        <v>0</v>
      </c>
      <c r="R412" s="484">
        <v>0</v>
      </c>
      <c r="S412" s="488"/>
      <c r="T412" s="488"/>
      <c r="U412" s="488"/>
      <c r="V412" s="233"/>
      <c r="W412" s="234"/>
      <c r="X412" s="235"/>
      <c r="Y412" s="489"/>
      <c r="Z412" s="487">
        <v>0</v>
      </c>
      <c r="AA412" s="484">
        <v>0</v>
      </c>
      <c r="AB412" s="484">
        <v>0</v>
      </c>
      <c r="AC412" s="484">
        <v>0</v>
      </c>
      <c r="AD412" s="488"/>
      <c r="AE412" s="488"/>
      <c r="AF412" s="146"/>
      <c r="AG412" s="146"/>
      <c r="AH412" s="146"/>
      <c r="AI412" s="489"/>
      <c r="AJ412" s="487">
        <v>0</v>
      </c>
      <c r="AK412" s="484">
        <v>0</v>
      </c>
      <c r="AL412" s="484">
        <v>0</v>
      </c>
      <c r="AM412" s="484">
        <v>2</v>
      </c>
      <c r="AN412" s="484">
        <v>5</v>
      </c>
      <c r="AO412" s="484">
        <v>0</v>
      </c>
      <c r="AP412" s="146">
        <v>3</v>
      </c>
      <c r="AQ412" s="146">
        <v>3</v>
      </c>
      <c r="AR412" s="146">
        <v>3</v>
      </c>
      <c r="AS412" s="489"/>
      <c r="AT412" s="487">
        <v>0</v>
      </c>
      <c r="AU412" s="484">
        <v>0</v>
      </c>
      <c r="AV412" s="484">
        <v>0</v>
      </c>
      <c r="AW412" s="484">
        <v>0</v>
      </c>
      <c r="AX412" s="127"/>
      <c r="AY412" s="488"/>
      <c r="AZ412" s="146"/>
      <c r="BA412" s="146"/>
      <c r="BB412" s="146"/>
      <c r="BC412" s="489"/>
      <c r="BD412" s="487">
        <v>0</v>
      </c>
      <c r="BE412" s="484">
        <v>0</v>
      </c>
      <c r="BF412" s="484">
        <v>0</v>
      </c>
      <c r="BG412" s="484">
        <v>0</v>
      </c>
      <c r="BH412" s="484">
        <v>0</v>
      </c>
      <c r="BI412" s="484">
        <v>0</v>
      </c>
      <c r="BJ412" s="146">
        <v>0</v>
      </c>
      <c r="BK412" s="146">
        <v>0</v>
      </c>
      <c r="BL412" s="146">
        <v>0</v>
      </c>
      <c r="BM412" s="489"/>
      <c r="BN412" s="487">
        <v>0</v>
      </c>
      <c r="BO412" s="484">
        <v>0</v>
      </c>
      <c r="BP412" s="484">
        <v>0</v>
      </c>
      <c r="BQ412" s="484">
        <v>0</v>
      </c>
      <c r="BR412" s="146">
        <v>0</v>
      </c>
      <c r="BS412" s="146">
        <v>0</v>
      </c>
      <c r="BT412" s="146">
        <v>0</v>
      </c>
      <c r="BU412" s="146"/>
      <c r="BV412" s="146"/>
      <c r="BW412" s="490"/>
      <c r="BX412" s="487">
        <v>0</v>
      </c>
      <c r="BY412" s="484">
        <v>0</v>
      </c>
      <c r="BZ412" s="484">
        <v>0</v>
      </c>
      <c r="CA412" s="484">
        <v>0</v>
      </c>
      <c r="CB412" s="484">
        <v>0</v>
      </c>
      <c r="CC412" s="484">
        <v>0</v>
      </c>
      <c r="CD412" s="146">
        <v>0</v>
      </c>
      <c r="CE412" s="146">
        <v>0</v>
      </c>
      <c r="CF412" s="146">
        <v>0</v>
      </c>
      <c r="CG412" s="491"/>
      <c r="CH412" s="492">
        <f t="shared" si="347"/>
        <v>0</v>
      </c>
      <c r="CI412" s="493">
        <f t="shared" si="348"/>
        <v>0</v>
      </c>
      <c r="CJ412" s="493">
        <f t="shared" si="349"/>
        <v>0</v>
      </c>
      <c r="CK412" s="493">
        <f t="shared" si="350"/>
        <v>2</v>
      </c>
      <c r="CL412" s="493">
        <f t="shared" si="351"/>
        <v>5</v>
      </c>
      <c r="CM412" s="493">
        <f t="shared" si="352"/>
        <v>0</v>
      </c>
      <c r="CN412" s="493">
        <f t="shared" si="353"/>
        <v>3</v>
      </c>
      <c r="CO412" s="493">
        <f t="shared" si="354"/>
        <v>3</v>
      </c>
      <c r="CP412" s="493">
        <f t="shared" si="355"/>
        <v>3</v>
      </c>
      <c r="CQ412"/>
      <c r="CR412" s="255">
        <f t="shared" si="356"/>
        <v>1</v>
      </c>
      <c r="CS412" s="256">
        <f t="shared" si="357"/>
        <v>3</v>
      </c>
    </row>
    <row r="413" spans="1:97" ht="15" customHeight="1" x14ac:dyDescent="0.25">
      <c r="A413" s="9"/>
      <c r="B413" s="480">
        <v>85</v>
      </c>
      <c r="C413" s="481" t="s">
        <v>609</v>
      </c>
      <c r="D413" s="481" t="s">
        <v>362</v>
      </c>
      <c r="E413" s="482" t="s">
        <v>776</v>
      </c>
      <c r="F413" s="483">
        <v>0</v>
      </c>
      <c r="G413" s="484">
        <v>0</v>
      </c>
      <c r="H413" s="484">
        <v>0</v>
      </c>
      <c r="I413" s="484">
        <v>0</v>
      </c>
      <c r="J413" s="484">
        <v>0</v>
      </c>
      <c r="K413" s="484">
        <v>0</v>
      </c>
      <c r="L413" s="485" t="s">
        <v>929</v>
      </c>
      <c r="M413" s="485" t="s">
        <v>929</v>
      </c>
      <c r="N413" s="485" t="s">
        <v>929</v>
      </c>
      <c r="O413" s="486"/>
      <c r="P413" s="487">
        <v>0</v>
      </c>
      <c r="Q413" s="484">
        <v>0</v>
      </c>
      <c r="R413" s="484">
        <v>0</v>
      </c>
      <c r="S413" s="488"/>
      <c r="T413" s="488"/>
      <c r="U413" s="488"/>
      <c r="V413" s="239"/>
      <c r="W413" s="243"/>
      <c r="X413" s="244"/>
      <c r="Y413" s="489"/>
      <c r="Z413" s="487">
        <v>0</v>
      </c>
      <c r="AA413" s="484">
        <v>0</v>
      </c>
      <c r="AB413" s="484">
        <v>0</v>
      </c>
      <c r="AC413" s="484">
        <v>0</v>
      </c>
      <c r="AD413" s="488"/>
      <c r="AE413" s="488"/>
      <c r="AF413" s="146"/>
      <c r="AG413" s="146"/>
      <c r="AH413" s="146"/>
      <c r="AI413" s="489"/>
      <c r="AJ413" s="487">
        <v>0</v>
      </c>
      <c r="AK413" s="484">
        <v>0</v>
      </c>
      <c r="AL413" s="484">
        <v>0</v>
      </c>
      <c r="AM413" s="484">
        <v>0</v>
      </c>
      <c r="AN413" s="484">
        <v>0</v>
      </c>
      <c r="AO413" s="484">
        <v>0</v>
      </c>
      <c r="AP413" s="146">
        <v>0</v>
      </c>
      <c r="AQ413" s="146">
        <v>0</v>
      </c>
      <c r="AR413" s="146">
        <v>0</v>
      </c>
      <c r="AS413" s="489"/>
      <c r="AT413" s="487">
        <v>0</v>
      </c>
      <c r="AU413" s="484">
        <v>0</v>
      </c>
      <c r="AV413" s="484">
        <v>0</v>
      </c>
      <c r="AW413" s="484">
        <v>0</v>
      </c>
      <c r="AX413" s="127"/>
      <c r="AY413" s="488"/>
      <c r="AZ413" s="146"/>
      <c r="BA413" s="146"/>
      <c r="BB413" s="146"/>
      <c r="BC413" s="489"/>
      <c r="BD413" s="487">
        <v>0</v>
      </c>
      <c r="BE413" s="484">
        <v>0</v>
      </c>
      <c r="BF413" s="484">
        <v>0</v>
      </c>
      <c r="BG413" s="484">
        <v>0</v>
      </c>
      <c r="BH413" s="484">
        <v>0</v>
      </c>
      <c r="BI413" s="484">
        <v>0</v>
      </c>
      <c r="BJ413" s="146">
        <v>0</v>
      </c>
      <c r="BK413" s="146">
        <v>0</v>
      </c>
      <c r="BL413" s="146">
        <v>0</v>
      </c>
      <c r="BM413" s="489"/>
      <c r="BN413" s="487">
        <v>0</v>
      </c>
      <c r="BO413" s="484">
        <v>0</v>
      </c>
      <c r="BP413" s="484">
        <v>0</v>
      </c>
      <c r="BQ413" s="484">
        <v>0</v>
      </c>
      <c r="BR413" s="146">
        <v>0</v>
      </c>
      <c r="BS413" s="146">
        <v>0</v>
      </c>
      <c r="BT413" s="146">
        <v>0</v>
      </c>
      <c r="BU413" s="146"/>
      <c r="BV413" s="146"/>
      <c r="BW413" s="490"/>
      <c r="BX413" s="487">
        <v>0</v>
      </c>
      <c r="BY413" s="484">
        <v>0</v>
      </c>
      <c r="BZ413" s="484">
        <v>0</v>
      </c>
      <c r="CA413" s="484">
        <v>0</v>
      </c>
      <c r="CB413" s="484">
        <v>0</v>
      </c>
      <c r="CC413" s="484">
        <v>0</v>
      </c>
      <c r="CD413" s="146">
        <v>0</v>
      </c>
      <c r="CE413" s="146">
        <v>0</v>
      </c>
      <c r="CF413" s="146">
        <v>0</v>
      </c>
      <c r="CG413" s="491"/>
      <c r="CH413" s="492">
        <f t="shared" si="347"/>
        <v>0</v>
      </c>
      <c r="CI413" s="493">
        <f t="shared" si="348"/>
        <v>0</v>
      </c>
      <c r="CJ413" s="493">
        <f t="shared" si="349"/>
        <v>0</v>
      </c>
      <c r="CK413" s="493">
        <f t="shared" si="350"/>
        <v>0</v>
      </c>
      <c r="CL413" s="493">
        <f t="shared" si="351"/>
        <v>0</v>
      </c>
      <c r="CM413" s="493">
        <f t="shared" si="352"/>
        <v>0</v>
      </c>
      <c r="CN413" s="493">
        <f t="shared" si="353"/>
        <v>0</v>
      </c>
      <c r="CO413" s="493">
        <f t="shared" si="354"/>
        <v>0</v>
      </c>
      <c r="CP413" s="493">
        <f t="shared" si="355"/>
        <v>0</v>
      </c>
      <c r="CQ413"/>
      <c r="CR413" s="255">
        <f t="shared" si="356"/>
        <v>0</v>
      </c>
      <c r="CS413" s="256">
        <f t="shared" si="357"/>
        <v>0</v>
      </c>
    </row>
    <row r="414" spans="1:97" ht="15" customHeight="1" x14ac:dyDescent="0.25">
      <c r="A414" s="9"/>
      <c r="B414" s="480">
        <v>85</v>
      </c>
      <c r="C414" s="481" t="s">
        <v>609</v>
      </c>
      <c r="D414" s="481" t="s">
        <v>363</v>
      </c>
      <c r="E414" s="482" t="s">
        <v>777</v>
      </c>
      <c r="F414" s="483">
        <v>0</v>
      </c>
      <c r="G414" s="484">
        <v>0</v>
      </c>
      <c r="H414" s="484">
        <v>0</v>
      </c>
      <c r="I414" s="484">
        <v>0</v>
      </c>
      <c r="J414" s="484">
        <v>0</v>
      </c>
      <c r="K414" s="484">
        <v>0</v>
      </c>
      <c r="L414" s="485" t="s">
        <v>929</v>
      </c>
      <c r="M414" s="485" t="s">
        <v>929</v>
      </c>
      <c r="N414" s="485" t="s">
        <v>929</v>
      </c>
      <c r="O414" s="486"/>
      <c r="P414" s="487">
        <v>0</v>
      </c>
      <c r="Q414" s="484">
        <v>8</v>
      </c>
      <c r="R414" s="484">
        <v>0</v>
      </c>
      <c r="S414" s="488"/>
      <c r="T414" s="488"/>
      <c r="U414" s="488"/>
      <c r="V414" s="233"/>
      <c r="W414" s="234"/>
      <c r="X414" s="235"/>
      <c r="Y414" s="489"/>
      <c r="Z414" s="487">
        <v>0</v>
      </c>
      <c r="AA414" s="484">
        <v>0</v>
      </c>
      <c r="AB414" s="484">
        <v>0</v>
      </c>
      <c r="AC414" s="484">
        <v>0</v>
      </c>
      <c r="AD414" s="488"/>
      <c r="AE414" s="488"/>
      <c r="AF414" s="146"/>
      <c r="AG414" s="146"/>
      <c r="AH414" s="146"/>
      <c r="AI414" s="489"/>
      <c r="AJ414" s="487">
        <v>2</v>
      </c>
      <c r="AK414" s="484">
        <v>2</v>
      </c>
      <c r="AL414" s="484">
        <v>0</v>
      </c>
      <c r="AM414" s="484">
        <v>2</v>
      </c>
      <c r="AN414" s="484">
        <v>3</v>
      </c>
      <c r="AO414" s="484">
        <v>0</v>
      </c>
      <c r="AP414" s="146">
        <v>0</v>
      </c>
      <c r="AQ414" s="146">
        <v>0</v>
      </c>
      <c r="AR414" s="146">
        <v>0</v>
      </c>
      <c r="AS414" s="489"/>
      <c r="AT414" s="487">
        <v>0</v>
      </c>
      <c r="AU414" s="484">
        <v>0</v>
      </c>
      <c r="AV414" s="484">
        <v>0</v>
      </c>
      <c r="AW414" s="484">
        <v>0</v>
      </c>
      <c r="AX414" s="127"/>
      <c r="AY414" s="488"/>
      <c r="AZ414" s="146"/>
      <c r="BA414" s="146"/>
      <c r="BB414" s="146"/>
      <c r="BC414" s="489"/>
      <c r="BD414" s="487">
        <v>0</v>
      </c>
      <c r="BE414" s="484">
        <v>0</v>
      </c>
      <c r="BF414" s="484">
        <v>0</v>
      </c>
      <c r="BG414" s="484">
        <v>0</v>
      </c>
      <c r="BH414" s="484">
        <v>0</v>
      </c>
      <c r="BI414" s="484">
        <v>0</v>
      </c>
      <c r="BJ414" s="146">
        <v>0</v>
      </c>
      <c r="BK414" s="146">
        <v>0</v>
      </c>
      <c r="BL414" s="146">
        <v>0</v>
      </c>
      <c r="BM414" s="489"/>
      <c r="BN414" s="487">
        <v>0</v>
      </c>
      <c r="BO414" s="484">
        <v>0</v>
      </c>
      <c r="BP414" s="484">
        <v>0</v>
      </c>
      <c r="BQ414" s="484">
        <v>0</v>
      </c>
      <c r="BR414" s="146">
        <v>0</v>
      </c>
      <c r="BS414" s="146">
        <v>0</v>
      </c>
      <c r="BT414" s="146">
        <v>0</v>
      </c>
      <c r="BU414" s="146">
        <v>0</v>
      </c>
      <c r="BV414" s="146">
        <v>0</v>
      </c>
      <c r="BW414" s="490"/>
      <c r="BX414" s="487">
        <v>0</v>
      </c>
      <c r="BY414" s="484">
        <v>0</v>
      </c>
      <c r="BZ414" s="484">
        <v>0</v>
      </c>
      <c r="CA414" s="484">
        <v>0</v>
      </c>
      <c r="CB414" s="484">
        <v>0</v>
      </c>
      <c r="CC414" s="484">
        <v>0</v>
      </c>
      <c r="CD414" s="146">
        <v>0</v>
      </c>
      <c r="CE414" s="146">
        <v>0</v>
      </c>
      <c r="CF414" s="146">
        <v>0</v>
      </c>
      <c r="CG414" s="491"/>
      <c r="CH414" s="492">
        <f t="shared" si="347"/>
        <v>2</v>
      </c>
      <c r="CI414" s="493">
        <f t="shared" si="348"/>
        <v>10</v>
      </c>
      <c r="CJ414" s="493">
        <f t="shared" si="349"/>
        <v>0</v>
      </c>
      <c r="CK414" s="493">
        <f t="shared" si="350"/>
        <v>2</v>
      </c>
      <c r="CL414" s="493">
        <f t="shared" si="351"/>
        <v>3</v>
      </c>
      <c r="CM414" s="493">
        <f t="shared" si="352"/>
        <v>0</v>
      </c>
      <c r="CN414" s="493">
        <f t="shared" si="353"/>
        <v>0</v>
      </c>
      <c r="CO414" s="493">
        <f t="shared" si="354"/>
        <v>0</v>
      </c>
      <c r="CP414" s="493">
        <f t="shared" si="355"/>
        <v>0</v>
      </c>
      <c r="CQ414"/>
      <c r="CR414" s="255">
        <f t="shared" si="356"/>
        <v>-2</v>
      </c>
      <c r="CS414" s="256">
        <f t="shared" si="357"/>
        <v>-10</v>
      </c>
    </row>
    <row r="415" spans="1:97" ht="15" customHeight="1" x14ac:dyDescent="0.25">
      <c r="A415" s="9"/>
      <c r="B415" s="480">
        <v>85</v>
      </c>
      <c r="C415" s="481" t="s">
        <v>609</v>
      </c>
      <c r="D415" s="481" t="s">
        <v>364</v>
      </c>
      <c r="E415" s="482" t="s">
        <v>778</v>
      </c>
      <c r="F415" s="483">
        <v>7</v>
      </c>
      <c r="G415" s="484">
        <v>7</v>
      </c>
      <c r="H415" s="484">
        <v>0</v>
      </c>
      <c r="I415" s="484">
        <v>5</v>
      </c>
      <c r="J415" s="484">
        <v>6</v>
      </c>
      <c r="K415" s="484">
        <v>0</v>
      </c>
      <c r="L415" s="485">
        <v>6</v>
      </c>
      <c r="M415" s="485">
        <v>6</v>
      </c>
      <c r="N415" s="485">
        <v>6</v>
      </c>
      <c r="O415" s="486"/>
      <c r="P415" s="487">
        <v>4</v>
      </c>
      <c r="Q415" s="484">
        <v>0</v>
      </c>
      <c r="R415" s="484">
        <v>0</v>
      </c>
      <c r="S415" s="488"/>
      <c r="T415" s="488"/>
      <c r="U415" s="488"/>
      <c r="V415" s="233"/>
      <c r="W415" s="234"/>
      <c r="X415" s="235"/>
      <c r="Y415" s="489"/>
      <c r="Z415" s="487">
        <v>12</v>
      </c>
      <c r="AA415" s="484">
        <v>12</v>
      </c>
      <c r="AB415" s="484">
        <v>0</v>
      </c>
      <c r="AC415" s="484">
        <v>0</v>
      </c>
      <c r="AD415" s="488"/>
      <c r="AE415" s="488"/>
      <c r="AF415" s="146"/>
      <c r="AG415" s="146"/>
      <c r="AH415" s="146"/>
      <c r="AI415" s="489"/>
      <c r="AJ415" s="487">
        <v>2</v>
      </c>
      <c r="AK415" s="484">
        <v>2</v>
      </c>
      <c r="AL415" s="484">
        <v>0</v>
      </c>
      <c r="AM415" s="484">
        <v>0</v>
      </c>
      <c r="AN415" s="484">
        <v>0</v>
      </c>
      <c r="AO415" s="484">
        <v>0</v>
      </c>
      <c r="AP415" s="146">
        <v>0</v>
      </c>
      <c r="AQ415" s="146">
        <v>0</v>
      </c>
      <c r="AR415" s="146">
        <v>0</v>
      </c>
      <c r="AS415" s="489"/>
      <c r="AT415" s="487">
        <v>4</v>
      </c>
      <c r="AU415" s="484">
        <v>4</v>
      </c>
      <c r="AV415" s="484">
        <v>0</v>
      </c>
      <c r="AW415" s="484">
        <v>0</v>
      </c>
      <c r="AX415" s="127"/>
      <c r="AY415" s="488"/>
      <c r="AZ415" s="146"/>
      <c r="BA415" s="146"/>
      <c r="BB415" s="146"/>
      <c r="BC415" s="489"/>
      <c r="BD415" s="487">
        <v>5</v>
      </c>
      <c r="BE415" s="484">
        <v>5</v>
      </c>
      <c r="BF415" s="484">
        <v>0</v>
      </c>
      <c r="BG415" s="484">
        <v>5</v>
      </c>
      <c r="BH415" s="484">
        <v>0</v>
      </c>
      <c r="BI415" s="484">
        <v>0</v>
      </c>
      <c r="BJ415" s="146">
        <v>0</v>
      </c>
      <c r="BK415" s="146">
        <v>0</v>
      </c>
      <c r="BL415" s="146">
        <v>0</v>
      </c>
      <c r="BM415" s="489"/>
      <c r="BN415" s="487">
        <v>5</v>
      </c>
      <c r="BO415" s="484">
        <v>5</v>
      </c>
      <c r="BP415" s="484">
        <v>0</v>
      </c>
      <c r="BQ415" s="484">
        <v>0</v>
      </c>
      <c r="BR415" s="146">
        <v>0</v>
      </c>
      <c r="BS415" s="146">
        <v>0</v>
      </c>
      <c r="BT415" s="146">
        <v>0</v>
      </c>
      <c r="BU415" s="146"/>
      <c r="BV415" s="146"/>
      <c r="BW415" s="490"/>
      <c r="BX415" s="487">
        <v>0</v>
      </c>
      <c r="BY415" s="484">
        <v>0</v>
      </c>
      <c r="BZ415" s="484">
        <v>0</v>
      </c>
      <c r="CA415" s="484">
        <v>0</v>
      </c>
      <c r="CB415" s="484">
        <v>0</v>
      </c>
      <c r="CC415" s="484">
        <v>0</v>
      </c>
      <c r="CD415" s="146">
        <v>0</v>
      </c>
      <c r="CE415" s="146">
        <v>0</v>
      </c>
      <c r="CF415" s="146">
        <v>0</v>
      </c>
      <c r="CG415" s="491"/>
      <c r="CH415" s="492">
        <f t="shared" si="347"/>
        <v>39</v>
      </c>
      <c r="CI415" s="493">
        <f t="shared" si="348"/>
        <v>35</v>
      </c>
      <c r="CJ415" s="493">
        <f t="shared" si="349"/>
        <v>0</v>
      </c>
      <c r="CK415" s="493">
        <f t="shared" si="350"/>
        <v>10</v>
      </c>
      <c r="CL415" s="493">
        <f t="shared" si="351"/>
        <v>6</v>
      </c>
      <c r="CM415" s="493">
        <f t="shared" si="352"/>
        <v>0</v>
      </c>
      <c r="CN415" s="493">
        <f t="shared" si="353"/>
        <v>6</v>
      </c>
      <c r="CO415" s="493">
        <f t="shared" si="354"/>
        <v>6</v>
      </c>
      <c r="CP415" s="493">
        <f t="shared" si="355"/>
        <v>6</v>
      </c>
      <c r="CQ415"/>
      <c r="CR415" s="255">
        <f t="shared" si="356"/>
        <v>-4</v>
      </c>
      <c r="CS415" s="256">
        <f t="shared" si="357"/>
        <v>-29</v>
      </c>
    </row>
    <row r="416" spans="1:97" ht="15" customHeight="1" x14ac:dyDescent="0.25">
      <c r="A416" s="9"/>
      <c r="B416" s="480">
        <v>85</v>
      </c>
      <c r="C416" s="481" t="s">
        <v>609</v>
      </c>
      <c r="D416" s="481" t="s">
        <v>365</v>
      </c>
      <c r="E416" s="482" t="s">
        <v>779</v>
      </c>
      <c r="F416" s="483">
        <v>5</v>
      </c>
      <c r="G416" s="484">
        <v>5</v>
      </c>
      <c r="H416" s="484">
        <v>0</v>
      </c>
      <c r="I416" s="484">
        <v>0</v>
      </c>
      <c r="J416" s="484">
        <v>0</v>
      </c>
      <c r="K416" s="484">
        <v>0</v>
      </c>
      <c r="L416" s="485" t="s">
        <v>929</v>
      </c>
      <c r="M416" s="485" t="s">
        <v>929</v>
      </c>
      <c r="N416" s="485" t="s">
        <v>929</v>
      </c>
      <c r="O416" s="486"/>
      <c r="P416" s="487">
        <v>1</v>
      </c>
      <c r="Q416" s="484">
        <v>0</v>
      </c>
      <c r="R416" s="484">
        <v>0</v>
      </c>
      <c r="S416" s="488"/>
      <c r="T416" s="488"/>
      <c r="U416" s="488"/>
      <c r="V416" s="239"/>
      <c r="W416" s="243"/>
      <c r="X416" s="244"/>
      <c r="Y416" s="489"/>
      <c r="Z416" s="487">
        <v>0</v>
      </c>
      <c r="AA416" s="484">
        <v>0</v>
      </c>
      <c r="AB416" s="484">
        <v>0</v>
      </c>
      <c r="AC416" s="484">
        <v>0</v>
      </c>
      <c r="AD416" s="488"/>
      <c r="AE416" s="488"/>
      <c r="AF416" s="146"/>
      <c r="AG416" s="146"/>
      <c r="AH416" s="146"/>
      <c r="AI416" s="489"/>
      <c r="AJ416" s="487">
        <v>0</v>
      </c>
      <c r="AK416" s="484">
        <v>0</v>
      </c>
      <c r="AL416" s="484">
        <v>0</v>
      </c>
      <c r="AM416" s="484">
        <v>0</v>
      </c>
      <c r="AN416" s="484">
        <v>0</v>
      </c>
      <c r="AO416" s="484">
        <v>0</v>
      </c>
      <c r="AP416" s="146">
        <v>0</v>
      </c>
      <c r="AQ416" s="146">
        <v>0</v>
      </c>
      <c r="AR416" s="146">
        <v>0</v>
      </c>
      <c r="AS416" s="489"/>
      <c r="AT416" s="487">
        <v>0</v>
      </c>
      <c r="AU416" s="484">
        <v>0</v>
      </c>
      <c r="AV416" s="484">
        <v>0</v>
      </c>
      <c r="AW416" s="484">
        <v>0</v>
      </c>
      <c r="AX416" s="127"/>
      <c r="AY416" s="488"/>
      <c r="AZ416" s="146"/>
      <c r="BA416" s="146"/>
      <c r="BB416" s="146"/>
      <c r="BC416" s="489"/>
      <c r="BD416" s="487">
        <v>0</v>
      </c>
      <c r="BE416" s="484">
        <v>0</v>
      </c>
      <c r="BF416" s="484">
        <v>0</v>
      </c>
      <c r="BG416" s="484">
        <v>0</v>
      </c>
      <c r="BH416" s="484">
        <v>0</v>
      </c>
      <c r="BI416" s="484">
        <v>0</v>
      </c>
      <c r="BJ416" s="146">
        <v>0</v>
      </c>
      <c r="BK416" s="146">
        <v>0</v>
      </c>
      <c r="BL416" s="146">
        <v>0</v>
      </c>
      <c r="BM416" s="489"/>
      <c r="BN416" s="487">
        <v>0</v>
      </c>
      <c r="BO416" s="484">
        <v>0</v>
      </c>
      <c r="BP416" s="484">
        <v>0</v>
      </c>
      <c r="BQ416" s="484">
        <v>0</v>
      </c>
      <c r="BR416" s="146">
        <v>0</v>
      </c>
      <c r="BS416" s="146">
        <v>0</v>
      </c>
      <c r="BT416" s="146">
        <v>0</v>
      </c>
      <c r="BU416" s="146"/>
      <c r="BV416" s="146"/>
      <c r="BW416" s="490"/>
      <c r="BX416" s="487">
        <v>0</v>
      </c>
      <c r="BY416" s="484">
        <v>0</v>
      </c>
      <c r="BZ416" s="484">
        <v>0</v>
      </c>
      <c r="CA416" s="484">
        <v>0</v>
      </c>
      <c r="CB416" s="484">
        <v>0</v>
      </c>
      <c r="CC416" s="484">
        <v>0</v>
      </c>
      <c r="CD416" s="146">
        <v>0</v>
      </c>
      <c r="CE416" s="146">
        <v>0</v>
      </c>
      <c r="CF416" s="146">
        <v>0</v>
      </c>
      <c r="CG416" s="491"/>
      <c r="CH416" s="492">
        <f t="shared" si="347"/>
        <v>6</v>
      </c>
      <c r="CI416" s="493">
        <f t="shared" si="348"/>
        <v>5</v>
      </c>
      <c r="CJ416" s="493">
        <f t="shared" si="349"/>
        <v>0</v>
      </c>
      <c r="CK416" s="493">
        <f t="shared" si="350"/>
        <v>0</v>
      </c>
      <c r="CL416" s="493">
        <f t="shared" si="351"/>
        <v>0</v>
      </c>
      <c r="CM416" s="493">
        <f t="shared" si="352"/>
        <v>0</v>
      </c>
      <c r="CN416" s="493">
        <f t="shared" si="353"/>
        <v>0</v>
      </c>
      <c r="CO416" s="493">
        <f t="shared" si="354"/>
        <v>0</v>
      </c>
      <c r="CP416" s="493">
        <f t="shared" si="355"/>
        <v>0</v>
      </c>
      <c r="CQ416"/>
      <c r="CR416" s="255">
        <f t="shared" si="356"/>
        <v>0</v>
      </c>
      <c r="CS416" s="256">
        <f t="shared" si="357"/>
        <v>-5</v>
      </c>
    </row>
    <row r="417" spans="1:97" ht="15" customHeight="1" x14ac:dyDescent="0.25">
      <c r="A417" s="9"/>
      <c r="B417" s="480">
        <v>85</v>
      </c>
      <c r="C417" s="481" t="s">
        <v>609</v>
      </c>
      <c r="D417" s="481" t="s">
        <v>366</v>
      </c>
      <c r="E417" s="482" t="s">
        <v>780</v>
      </c>
      <c r="F417" s="483">
        <v>2</v>
      </c>
      <c r="G417" s="484">
        <v>2</v>
      </c>
      <c r="H417" s="484">
        <v>0</v>
      </c>
      <c r="I417" s="484">
        <v>0</v>
      </c>
      <c r="J417" s="484">
        <v>0</v>
      </c>
      <c r="K417" s="484">
        <v>0</v>
      </c>
      <c r="L417" s="485" t="s">
        <v>929</v>
      </c>
      <c r="M417" s="485" t="s">
        <v>929</v>
      </c>
      <c r="N417" s="485" t="s">
        <v>929</v>
      </c>
      <c r="O417" s="486"/>
      <c r="P417" s="487">
        <v>0</v>
      </c>
      <c r="Q417" s="484">
        <v>0</v>
      </c>
      <c r="R417" s="484">
        <v>0</v>
      </c>
      <c r="S417" s="488"/>
      <c r="T417" s="488"/>
      <c r="U417" s="488"/>
      <c r="V417" s="233"/>
      <c r="W417" s="234"/>
      <c r="X417" s="235"/>
      <c r="Y417" s="489"/>
      <c r="Z417" s="487">
        <v>1</v>
      </c>
      <c r="AA417" s="484">
        <v>1</v>
      </c>
      <c r="AB417" s="484">
        <v>0</v>
      </c>
      <c r="AC417" s="484">
        <v>0</v>
      </c>
      <c r="AD417" s="484">
        <v>0</v>
      </c>
      <c r="AE417" s="484">
        <v>0</v>
      </c>
      <c r="AF417" s="146">
        <v>0</v>
      </c>
      <c r="AG417" s="146">
        <v>0</v>
      </c>
      <c r="AH417" s="146">
        <v>0</v>
      </c>
      <c r="AI417" s="489"/>
      <c r="AJ417" s="487">
        <v>0</v>
      </c>
      <c r="AK417" s="484">
        <v>0</v>
      </c>
      <c r="AL417" s="484">
        <v>0</v>
      </c>
      <c r="AM417" s="484">
        <v>0</v>
      </c>
      <c r="AN417" s="484">
        <v>0</v>
      </c>
      <c r="AO417" s="484">
        <v>0</v>
      </c>
      <c r="AP417" s="146">
        <v>0</v>
      </c>
      <c r="AQ417" s="146">
        <v>0</v>
      </c>
      <c r="AR417" s="146">
        <v>0</v>
      </c>
      <c r="AS417" s="489"/>
      <c r="AT417" s="487">
        <v>0</v>
      </c>
      <c r="AU417" s="484">
        <v>0</v>
      </c>
      <c r="AV417" s="484">
        <v>0</v>
      </c>
      <c r="AW417" s="484">
        <v>0</v>
      </c>
      <c r="AX417" s="127"/>
      <c r="AY417" s="488"/>
      <c r="AZ417" s="146"/>
      <c r="BA417" s="146"/>
      <c r="BB417" s="146"/>
      <c r="BC417" s="489"/>
      <c r="BD417" s="487">
        <v>0</v>
      </c>
      <c r="BE417" s="484">
        <v>0</v>
      </c>
      <c r="BF417" s="484">
        <v>0</v>
      </c>
      <c r="BG417" s="484">
        <v>0</v>
      </c>
      <c r="BH417" s="484">
        <v>0</v>
      </c>
      <c r="BI417" s="484">
        <v>0</v>
      </c>
      <c r="BJ417" s="146">
        <v>0</v>
      </c>
      <c r="BK417" s="146">
        <v>0</v>
      </c>
      <c r="BL417" s="146">
        <v>0</v>
      </c>
      <c r="BM417" s="489"/>
      <c r="BN417" s="487">
        <v>0</v>
      </c>
      <c r="BO417" s="484">
        <v>0</v>
      </c>
      <c r="BP417" s="484">
        <v>0</v>
      </c>
      <c r="BQ417" s="484">
        <v>0</v>
      </c>
      <c r="BR417" s="146">
        <v>0</v>
      </c>
      <c r="BS417" s="146">
        <v>0</v>
      </c>
      <c r="BT417" s="146">
        <v>0</v>
      </c>
      <c r="BU417" s="146"/>
      <c r="BV417" s="146"/>
      <c r="BW417" s="490"/>
      <c r="BX417" s="487">
        <v>0</v>
      </c>
      <c r="BY417" s="484">
        <v>0</v>
      </c>
      <c r="BZ417" s="484">
        <v>0</v>
      </c>
      <c r="CA417" s="484">
        <v>0</v>
      </c>
      <c r="CB417" s="484">
        <v>0</v>
      </c>
      <c r="CC417" s="484">
        <v>0</v>
      </c>
      <c r="CD417" s="146">
        <v>0</v>
      </c>
      <c r="CE417" s="146">
        <v>0</v>
      </c>
      <c r="CF417" s="146">
        <v>0</v>
      </c>
      <c r="CG417" s="491"/>
      <c r="CH417" s="492">
        <f t="shared" si="347"/>
        <v>3</v>
      </c>
      <c r="CI417" s="493">
        <f t="shared" si="348"/>
        <v>3</v>
      </c>
      <c r="CJ417" s="493">
        <f t="shared" si="349"/>
        <v>0</v>
      </c>
      <c r="CK417" s="493">
        <f t="shared" si="350"/>
        <v>0</v>
      </c>
      <c r="CL417" s="493">
        <f t="shared" si="351"/>
        <v>0</v>
      </c>
      <c r="CM417" s="493">
        <f t="shared" si="352"/>
        <v>0</v>
      </c>
      <c r="CN417" s="493">
        <f t="shared" si="353"/>
        <v>0</v>
      </c>
      <c r="CO417" s="493">
        <f t="shared" si="354"/>
        <v>0</v>
      </c>
      <c r="CP417" s="493">
        <f t="shared" si="355"/>
        <v>0</v>
      </c>
      <c r="CQ417"/>
      <c r="CR417" s="255">
        <f t="shared" si="356"/>
        <v>0</v>
      </c>
      <c r="CS417" s="256">
        <f t="shared" si="357"/>
        <v>-3</v>
      </c>
    </row>
    <row r="418" spans="1:97" ht="15" customHeight="1" x14ac:dyDescent="0.25">
      <c r="A418" s="9"/>
      <c r="B418" s="480">
        <v>85</v>
      </c>
      <c r="C418" s="481" t="s">
        <v>609</v>
      </c>
      <c r="D418" s="481" t="s">
        <v>367</v>
      </c>
      <c r="E418" s="482" t="s">
        <v>781</v>
      </c>
      <c r="F418" s="483">
        <v>7</v>
      </c>
      <c r="G418" s="484">
        <v>7</v>
      </c>
      <c r="H418" s="484">
        <v>0</v>
      </c>
      <c r="I418" s="484">
        <v>0</v>
      </c>
      <c r="J418" s="484">
        <v>0</v>
      </c>
      <c r="K418" s="484">
        <v>0</v>
      </c>
      <c r="L418" s="485" t="s">
        <v>929</v>
      </c>
      <c r="M418" s="485" t="s">
        <v>929</v>
      </c>
      <c r="N418" s="485" t="s">
        <v>929</v>
      </c>
      <c r="O418" s="486"/>
      <c r="P418" s="487">
        <v>2</v>
      </c>
      <c r="Q418" s="484">
        <v>0</v>
      </c>
      <c r="R418" s="484">
        <v>0</v>
      </c>
      <c r="S418" s="488"/>
      <c r="T418" s="488"/>
      <c r="U418" s="488"/>
      <c r="V418" s="239"/>
      <c r="W418" s="243"/>
      <c r="X418" s="244"/>
      <c r="Y418" s="489"/>
      <c r="Z418" s="487">
        <v>0</v>
      </c>
      <c r="AA418" s="484">
        <v>0</v>
      </c>
      <c r="AB418" s="484">
        <v>0</v>
      </c>
      <c r="AC418" s="484">
        <v>0</v>
      </c>
      <c r="AD418" s="488"/>
      <c r="AE418" s="488"/>
      <c r="AF418" s="146"/>
      <c r="AG418" s="146"/>
      <c r="AH418" s="146"/>
      <c r="AI418" s="489"/>
      <c r="AJ418" s="487">
        <v>0</v>
      </c>
      <c r="AK418" s="484">
        <v>0</v>
      </c>
      <c r="AL418" s="484">
        <v>0</v>
      </c>
      <c r="AM418" s="484">
        <v>0</v>
      </c>
      <c r="AN418" s="484">
        <v>0</v>
      </c>
      <c r="AO418" s="484">
        <v>0</v>
      </c>
      <c r="AP418" s="146">
        <v>0</v>
      </c>
      <c r="AQ418" s="146">
        <v>0</v>
      </c>
      <c r="AR418" s="146">
        <v>0</v>
      </c>
      <c r="AS418" s="489"/>
      <c r="AT418" s="487">
        <v>0</v>
      </c>
      <c r="AU418" s="484">
        <v>0</v>
      </c>
      <c r="AV418" s="484">
        <v>0</v>
      </c>
      <c r="AW418" s="484">
        <v>0</v>
      </c>
      <c r="AX418" s="127"/>
      <c r="AY418" s="488"/>
      <c r="AZ418" s="146"/>
      <c r="BA418" s="146"/>
      <c r="BB418" s="146"/>
      <c r="BC418" s="489"/>
      <c r="BD418" s="487">
        <v>0</v>
      </c>
      <c r="BE418" s="484">
        <v>0</v>
      </c>
      <c r="BF418" s="484">
        <v>0</v>
      </c>
      <c r="BG418" s="484">
        <v>0</v>
      </c>
      <c r="BH418" s="484">
        <v>0</v>
      </c>
      <c r="BI418" s="484">
        <v>0</v>
      </c>
      <c r="BJ418" s="146">
        <v>0</v>
      </c>
      <c r="BK418" s="146">
        <v>0</v>
      </c>
      <c r="BL418" s="146">
        <v>0</v>
      </c>
      <c r="BM418" s="489"/>
      <c r="BN418" s="487">
        <v>2</v>
      </c>
      <c r="BO418" s="484">
        <v>2</v>
      </c>
      <c r="BP418" s="484">
        <v>0</v>
      </c>
      <c r="BQ418" s="484">
        <v>0</v>
      </c>
      <c r="BR418" s="146">
        <v>0</v>
      </c>
      <c r="BS418" s="146">
        <v>0</v>
      </c>
      <c r="BT418" s="146">
        <v>0</v>
      </c>
      <c r="BU418" s="146">
        <v>0</v>
      </c>
      <c r="BV418" s="146">
        <v>0</v>
      </c>
      <c r="BW418" s="490"/>
      <c r="BX418" s="487">
        <v>0</v>
      </c>
      <c r="BY418" s="484">
        <v>0</v>
      </c>
      <c r="BZ418" s="484">
        <v>0</v>
      </c>
      <c r="CA418" s="484">
        <v>0</v>
      </c>
      <c r="CB418" s="484">
        <v>0</v>
      </c>
      <c r="CC418" s="484">
        <v>0</v>
      </c>
      <c r="CD418" s="146">
        <v>0</v>
      </c>
      <c r="CE418" s="146">
        <v>0</v>
      </c>
      <c r="CF418" s="146">
        <v>0</v>
      </c>
      <c r="CG418" s="491"/>
      <c r="CH418" s="492">
        <f t="shared" si="347"/>
        <v>11</v>
      </c>
      <c r="CI418" s="493">
        <f t="shared" si="348"/>
        <v>9</v>
      </c>
      <c r="CJ418" s="493">
        <f t="shared" si="349"/>
        <v>0</v>
      </c>
      <c r="CK418" s="493">
        <f t="shared" si="350"/>
        <v>0</v>
      </c>
      <c r="CL418" s="493">
        <f t="shared" si="351"/>
        <v>0</v>
      </c>
      <c r="CM418" s="493">
        <f t="shared" si="352"/>
        <v>0</v>
      </c>
      <c r="CN418" s="493">
        <f t="shared" si="353"/>
        <v>0</v>
      </c>
      <c r="CO418" s="493">
        <f t="shared" si="354"/>
        <v>0</v>
      </c>
      <c r="CP418" s="493">
        <f t="shared" si="355"/>
        <v>0</v>
      </c>
      <c r="CQ418"/>
      <c r="CR418" s="255">
        <f t="shared" si="356"/>
        <v>0</v>
      </c>
      <c r="CS418" s="256">
        <f t="shared" si="357"/>
        <v>-9</v>
      </c>
    </row>
    <row r="419" spans="1:97" ht="15" customHeight="1" x14ac:dyDescent="0.25">
      <c r="A419" s="9"/>
      <c r="B419" s="480">
        <v>85</v>
      </c>
      <c r="C419" s="481" t="s">
        <v>609</v>
      </c>
      <c r="D419" s="481" t="s">
        <v>368</v>
      </c>
      <c r="E419" s="482" t="s">
        <v>782</v>
      </c>
      <c r="F419" s="483">
        <v>5</v>
      </c>
      <c r="G419" s="484">
        <v>5</v>
      </c>
      <c r="H419" s="484">
        <v>0</v>
      </c>
      <c r="I419" s="484">
        <v>0</v>
      </c>
      <c r="J419" s="484">
        <v>0</v>
      </c>
      <c r="K419" s="484">
        <v>0</v>
      </c>
      <c r="L419" s="485" t="s">
        <v>929</v>
      </c>
      <c r="M419" s="485" t="s">
        <v>929</v>
      </c>
      <c r="N419" s="485" t="s">
        <v>929</v>
      </c>
      <c r="O419" s="486"/>
      <c r="P419" s="487">
        <v>0</v>
      </c>
      <c r="Q419" s="484">
        <v>0</v>
      </c>
      <c r="R419" s="484">
        <v>0</v>
      </c>
      <c r="S419" s="488"/>
      <c r="T419" s="488"/>
      <c r="U419" s="488"/>
      <c r="V419" s="233"/>
      <c r="W419" s="234"/>
      <c r="X419" s="235"/>
      <c r="Y419" s="489"/>
      <c r="Z419" s="487">
        <v>0</v>
      </c>
      <c r="AA419" s="484">
        <v>0</v>
      </c>
      <c r="AB419" s="484">
        <v>0</v>
      </c>
      <c r="AC419" s="484">
        <v>0</v>
      </c>
      <c r="AD419" s="488"/>
      <c r="AE419" s="488"/>
      <c r="AF419" s="146"/>
      <c r="AG419" s="146"/>
      <c r="AH419" s="146"/>
      <c r="AI419" s="489"/>
      <c r="AJ419" s="487">
        <v>0</v>
      </c>
      <c r="AK419" s="484">
        <v>0</v>
      </c>
      <c r="AL419" s="484">
        <v>0</v>
      </c>
      <c r="AM419" s="484">
        <v>0</v>
      </c>
      <c r="AN419" s="484">
        <v>0</v>
      </c>
      <c r="AO419" s="484">
        <v>0</v>
      </c>
      <c r="AP419" s="146">
        <v>0</v>
      </c>
      <c r="AQ419" s="146">
        <v>0</v>
      </c>
      <c r="AR419" s="146">
        <v>0</v>
      </c>
      <c r="AS419" s="489"/>
      <c r="AT419" s="487">
        <v>0</v>
      </c>
      <c r="AU419" s="484">
        <v>0</v>
      </c>
      <c r="AV419" s="484">
        <v>0</v>
      </c>
      <c r="AW419" s="484">
        <v>0</v>
      </c>
      <c r="AX419" s="127"/>
      <c r="AY419" s="488"/>
      <c r="AZ419" s="146"/>
      <c r="BA419" s="146"/>
      <c r="BB419" s="146"/>
      <c r="BC419" s="489"/>
      <c r="BD419" s="487">
        <v>0</v>
      </c>
      <c r="BE419" s="484">
        <v>0</v>
      </c>
      <c r="BF419" s="484">
        <v>0</v>
      </c>
      <c r="BG419" s="484">
        <v>0</v>
      </c>
      <c r="BH419" s="484">
        <v>0</v>
      </c>
      <c r="BI419" s="484">
        <v>0</v>
      </c>
      <c r="BJ419" s="146">
        <v>0</v>
      </c>
      <c r="BK419" s="146">
        <v>0</v>
      </c>
      <c r="BL419" s="146">
        <v>0</v>
      </c>
      <c r="BM419" s="489"/>
      <c r="BN419" s="487">
        <v>0</v>
      </c>
      <c r="BO419" s="484">
        <v>0</v>
      </c>
      <c r="BP419" s="484">
        <v>0</v>
      </c>
      <c r="BQ419" s="484">
        <v>0</v>
      </c>
      <c r="BR419" s="146">
        <v>0</v>
      </c>
      <c r="BS419" s="146">
        <v>0</v>
      </c>
      <c r="BT419" s="146">
        <v>0</v>
      </c>
      <c r="BU419" s="146"/>
      <c r="BV419" s="146"/>
      <c r="BW419" s="490"/>
      <c r="BX419" s="487">
        <v>0</v>
      </c>
      <c r="BY419" s="484">
        <v>0</v>
      </c>
      <c r="BZ419" s="484">
        <v>0</v>
      </c>
      <c r="CA419" s="484">
        <v>0</v>
      </c>
      <c r="CB419" s="484">
        <v>0</v>
      </c>
      <c r="CC419" s="484">
        <v>0</v>
      </c>
      <c r="CD419" s="146">
        <v>0</v>
      </c>
      <c r="CE419" s="146">
        <v>0</v>
      </c>
      <c r="CF419" s="146">
        <v>0</v>
      </c>
      <c r="CG419" s="491"/>
      <c r="CH419" s="492">
        <f t="shared" si="347"/>
        <v>5</v>
      </c>
      <c r="CI419" s="493">
        <f t="shared" si="348"/>
        <v>5</v>
      </c>
      <c r="CJ419" s="493">
        <f t="shared" si="349"/>
        <v>0</v>
      </c>
      <c r="CK419" s="493">
        <f t="shared" si="350"/>
        <v>0</v>
      </c>
      <c r="CL419" s="493">
        <f t="shared" si="351"/>
        <v>0</v>
      </c>
      <c r="CM419" s="493">
        <f t="shared" si="352"/>
        <v>0</v>
      </c>
      <c r="CN419" s="493">
        <f t="shared" si="353"/>
        <v>0</v>
      </c>
      <c r="CO419" s="493">
        <f t="shared" si="354"/>
        <v>0</v>
      </c>
      <c r="CP419" s="493">
        <f t="shared" si="355"/>
        <v>0</v>
      </c>
      <c r="CQ419"/>
      <c r="CR419" s="255">
        <f t="shared" si="356"/>
        <v>0</v>
      </c>
      <c r="CS419" s="256">
        <f t="shared" si="357"/>
        <v>-5</v>
      </c>
    </row>
    <row r="420" spans="1:97" ht="15" customHeight="1" x14ac:dyDescent="0.25">
      <c r="A420" s="9"/>
      <c r="B420" s="480">
        <v>85</v>
      </c>
      <c r="C420" s="481" t="s">
        <v>609</v>
      </c>
      <c r="D420" s="481" t="s">
        <v>369</v>
      </c>
      <c r="E420" s="482" t="s">
        <v>783</v>
      </c>
      <c r="F420" s="483">
        <v>2</v>
      </c>
      <c r="G420" s="484">
        <v>2</v>
      </c>
      <c r="H420" s="484">
        <v>0</v>
      </c>
      <c r="I420" s="484">
        <v>0</v>
      </c>
      <c r="J420" s="484">
        <v>0</v>
      </c>
      <c r="K420" s="484">
        <v>0</v>
      </c>
      <c r="L420" s="485" t="s">
        <v>929</v>
      </c>
      <c r="M420" s="485" t="s">
        <v>929</v>
      </c>
      <c r="N420" s="485" t="s">
        <v>929</v>
      </c>
      <c r="O420" s="486"/>
      <c r="P420" s="487">
        <v>0</v>
      </c>
      <c r="Q420" s="484">
        <v>0</v>
      </c>
      <c r="R420" s="484">
        <v>0</v>
      </c>
      <c r="S420" s="488"/>
      <c r="T420" s="488"/>
      <c r="U420" s="488"/>
      <c r="V420" s="239"/>
      <c r="W420" s="243"/>
      <c r="X420" s="244"/>
      <c r="Y420" s="489"/>
      <c r="Z420" s="487">
        <v>0</v>
      </c>
      <c r="AA420" s="484">
        <v>0</v>
      </c>
      <c r="AB420" s="484">
        <v>0</v>
      </c>
      <c r="AC420" s="484">
        <v>0</v>
      </c>
      <c r="AD420" s="488"/>
      <c r="AE420" s="488"/>
      <c r="AF420" s="146"/>
      <c r="AG420" s="146"/>
      <c r="AH420" s="146"/>
      <c r="AI420" s="489"/>
      <c r="AJ420" s="487">
        <v>3</v>
      </c>
      <c r="AK420" s="484">
        <v>3</v>
      </c>
      <c r="AL420" s="484">
        <v>0</v>
      </c>
      <c r="AM420" s="484">
        <v>3</v>
      </c>
      <c r="AN420" s="484">
        <v>5</v>
      </c>
      <c r="AO420" s="484">
        <v>0</v>
      </c>
      <c r="AP420" s="146">
        <v>4</v>
      </c>
      <c r="AQ420" s="146">
        <v>4</v>
      </c>
      <c r="AR420" s="146">
        <v>4</v>
      </c>
      <c r="AS420" s="489"/>
      <c r="AT420" s="487">
        <v>0</v>
      </c>
      <c r="AU420" s="484">
        <v>0</v>
      </c>
      <c r="AV420" s="484">
        <v>0</v>
      </c>
      <c r="AW420" s="484">
        <v>0</v>
      </c>
      <c r="AX420" s="127"/>
      <c r="AY420" s="488"/>
      <c r="AZ420" s="146"/>
      <c r="BA420" s="146"/>
      <c r="BB420" s="146"/>
      <c r="BC420" s="489"/>
      <c r="BD420" s="487">
        <v>0</v>
      </c>
      <c r="BE420" s="484">
        <v>0</v>
      </c>
      <c r="BF420" s="484">
        <v>0</v>
      </c>
      <c r="BG420" s="484">
        <v>0</v>
      </c>
      <c r="BH420" s="484">
        <v>0</v>
      </c>
      <c r="BI420" s="484">
        <v>0</v>
      </c>
      <c r="BJ420" s="146">
        <v>0</v>
      </c>
      <c r="BK420" s="146">
        <v>0</v>
      </c>
      <c r="BL420" s="146">
        <v>0</v>
      </c>
      <c r="BM420" s="489"/>
      <c r="BN420" s="487">
        <v>0</v>
      </c>
      <c r="BO420" s="484">
        <v>0</v>
      </c>
      <c r="BP420" s="484">
        <v>0</v>
      </c>
      <c r="BQ420" s="484">
        <v>0</v>
      </c>
      <c r="BR420" s="146">
        <v>0</v>
      </c>
      <c r="BS420" s="146">
        <v>0</v>
      </c>
      <c r="BT420" s="146">
        <v>0</v>
      </c>
      <c r="BU420" s="146"/>
      <c r="BV420" s="146"/>
      <c r="BW420" s="490"/>
      <c r="BX420" s="487">
        <v>0</v>
      </c>
      <c r="BY420" s="484">
        <v>0</v>
      </c>
      <c r="BZ420" s="484">
        <v>0</v>
      </c>
      <c r="CA420" s="484">
        <v>0</v>
      </c>
      <c r="CB420" s="484">
        <v>0</v>
      </c>
      <c r="CC420" s="484">
        <v>0</v>
      </c>
      <c r="CD420" s="146">
        <v>0</v>
      </c>
      <c r="CE420" s="146">
        <v>0</v>
      </c>
      <c r="CF420" s="146">
        <v>0</v>
      </c>
      <c r="CG420" s="491"/>
      <c r="CH420" s="492">
        <f t="shared" si="347"/>
        <v>5</v>
      </c>
      <c r="CI420" s="493">
        <f t="shared" si="348"/>
        <v>5</v>
      </c>
      <c r="CJ420" s="493">
        <f t="shared" si="349"/>
        <v>0</v>
      </c>
      <c r="CK420" s="493">
        <f t="shared" si="350"/>
        <v>3</v>
      </c>
      <c r="CL420" s="493">
        <f t="shared" si="351"/>
        <v>5</v>
      </c>
      <c r="CM420" s="493">
        <f t="shared" si="352"/>
        <v>0</v>
      </c>
      <c r="CN420" s="493">
        <f t="shared" si="353"/>
        <v>4</v>
      </c>
      <c r="CO420" s="493">
        <f t="shared" si="354"/>
        <v>4</v>
      </c>
      <c r="CP420" s="493">
        <f t="shared" si="355"/>
        <v>4</v>
      </c>
      <c r="CQ420"/>
      <c r="CR420" s="255">
        <f t="shared" si="356"/>
        <v>1</v>
      </c>
      <c r="CS420" s="256">
        <f t="shared" si="357"/>
        <v>-1</v>
      </c>
    </row>
    <row r="421" spans="1:97" ht="15" customHeight="1" x14ac:dyDescent="0.25">
      <c r="A421" s="9"/>
      <c r="B421" s="480">
        <v>85</v>
      </c>
      <c r="C421" s="481" t="s">
        <v>609</v>
      </c>
      <c r="D421" s="481" t="s">
        <v>370</v>
      </c>
      <c r="E421" s="482" t="s">
        <v>784</v>
      </c>
      <c r="F421" s="483">
        <v>2</v>
      </c>
      <c r="G421" s="484">
        <v>2</v>
      </c>
      <c r="H421" s="484">
        <v>0</v>
      </c>
      <c r="I421" s="484">
        <v>0</v>
      </c>
      <c r="J421" s="484">
        <v>0</v>
      </c>
      <c r="K421" s="484">
        <v>0</v>
      </c>
      <c r="L421" s="485" t="s">
        <v>929</v>
      </c>
      <c r="M421" s="485" t="s">
        <v>929</v>
      </c>
      <c r="N421" s="485" t="s">
        <v>929</v>
      </c>
      <c r="O421" s="486"/>
      <c r="P421" s="487">
        <v>0</v>
      </c>
      <c r="Q421" s="484">
        <v>0</v>
      </c>
      <c r="R421" s="484">
        <v>0</v>
      </c>
      <c r="S421" s="488"/>
      <c r="T421" s="488"/>
      <c r="U421" s="488"/>
      <c r="V421" s="233"/>
      <c r="W421" s="234"/>
      <c r="X421" s="235"/>
      <c r="Y421" s="489"/>
      <c r="Z421" s="487">
        <v>0</v>
      </c>
      <c r="AA421" s="484">
        <v>0</v>
      </c>
      <c r="AB421" s="484">
        <v>0</v>
      </c>
      <c r="AC421" s="484">
        <v>0</v>
      </c>
      <c r="AD421" s="488"/>
      <c r="AE421" s="488"/>
      <c r="AF421" s="146"/>
      <c r="AG421" s="146"/>
      <c r="AH421" s="146"/>
      <c r="AI421" s="489"/>
      <c r="AJ421" s="487">
        <v>0</v>
      </c>
      <c r="AK421" s="484">
        <v>0</v>
      </c>
      <c r="AL421" s="484">
        <v>0</v>
      </c>
      <c r="AM421" s="484">
        <v>0</v>
      </c>
      <c r="AN421" s="484">
        <v>0</v>
      </c>
      <c r="AO421" s="484">
        <v>0</v>
      </c>
      <c r="AP421" s="146">
        <v>0</v>
      </c>
      <c r="AQ421" s="146">
        <v>0</v>
      </c>
      <c r="AR421" s="146">
        <v>0</v>
      </c>
      <c r="AS421" s="489"/>
      <c r="AT421" s="487">
        <v>0</v>
      </c>
      <c r="AU421" s="484">
        <v>0</v>
      </c>
      <c r="AV421" s="484">
        <v>0</v>
      </c>
      <c r="AW421" s="484">
        <v>0</v>
      </c>
      <c r="AX421" s="127"/>
      <c r="AY421" s="488"/>
      <c r="AZ421" s="146"/>
      <c r="BA421" s="146"/>
      <c r="BB421" s="146"/>
      <c r="BC421" s="489"/>
      <c r="BD421" s="487">
        <v>0</v>
      </c>
      <c r="BE421" s="484">
        <v>0</v>
      </c>
      <c r="BF421" s="484">
        <v>0</v>
      </c>
      <c r="BG421" s="484">
        <v>0</v>
      </c>
      <c r="BH421" s="484">
        <v>0</v>
      </c>
      <c r="BI421" s="484">
        <v>0</v>
      </c>
      <c r="BJ421" s="146">
        <v>0</v>
      </c>
      <c r="BK421" s="146">
        <v>0</v>
      </c>
      <c r="BL421" s="146">
        <v>0</v>
      </c>
      <c r="BM421" s="489"/>
      <c r="BN421" s="487">
        <v>0</v>
      </c>
      <c r="BO421" s="484">
        <v>0</v>
      </c>
      <c r="BP421" s="484">
        <v>0</v>
      </c>
      <c r="BQ421" s="484">
        <v>0</v>
      </c>
      <c r="BR421" s="146">
        <v>0</v>
      </c>
      <c r="BS421" s="146">
        <v>0</v>
      </c>
      <c r="BT421" s="146">
        <v>0</v>
      </c>
      <c r="BU421" s="146"/>
      <c r="BV421" s="146"/>
      <c r="BW421" s="490"/>
      <c r="BX421" s="487">
        <v>0</v>
      </c>
      <c r="BY421" s="484">
        <v>0</v>
      </c>
      <c r="BZ421" s="484">
        <v>0</v>
      </c>
      <c r="CA421" s="484">
        <v>0</v>
      </c>
      <c r="CB421" s="484">
        <v>0</v>
      </c>
      <c r="CC421" s="484">
        <v>0</v>
      </c>
      <c r="CD421" s="146">
        <v>0</v>
      </c>
      <c r="CE421" s="146">
        <v>0</v>
      </c>
      <c r="CF421" s="146">
        <v>0</v>
      </c>
      <c r="CG421" s="491"/>
      <c r="CH421" s="492">
        <f t="shared" si="347"/>
        <v>2</v>
      </c>
      <c r="CI421" s="493">
        <f t="shared" si="348"/>
        <v>2</v>
      </c>
      <c r="CJ421" s="493">
        <f t="shared" si="349"/>
        <v>0</v>
      </c>
      <c r="CK421" s="493">
        <f t="shared" si="350"/>
        <v>0</v>
      </c>
      <c r="CL421" s="493">
        <f t="shared" si="351"/>
        <v>0</v>
      </c>
      <c r="CM421" s="493">
        <f t="shared" si="352"/>
        <v>0</v>
      </c>
      <c r="CN421" s="493">
        <f t="shared" si="353"/>
        <v>0</v>
      </c>
      <c r="CO421" s="493">
        <f t="shared" si="354"/>
        <v>0</v>
      </c>
      <c r="CP421" s="493">
        <f t="shared" si="355"/>
        <v>0</v>
      </c>
      <c r="CQ421"/>
      <c r="CR421" s="255">
        <f t="shared" si="356"/>
        <v>0</v>
      </c>
      <c r="CS421" s="256">
        <f t="shared" si="357"/>
        <v>-2</v>
      </c>
    </row>
    <row r="422" spans="1:97" ht="15" customHeight="1" x14ac:dyDescent="0.25">
      <c r="A422" s="9"/>
      <c r="B422" s="480">
        <v>85</v>
      </c>
      <c r="C422" s="481" t="s">
        <v>609</v>
      </c>
      <c r="D422" s="481" t="s">
        <v>371</v>
      </c>
      <c r="E422" s="482" t="s">
        <v>785</v>
      </c>
      <c r="F422" s="483">
        <v>2</v>
      </c>
      <c r="G422" s="484">
        <v>2</v>
      </c>
      <c r="H422" s="484">
        <v>0</v>
      </c>
      <c r="I422" s="484">
        <v>0</v>
      </c>
      <c r="J422" s="484">
        <v>0</v>
      </c>
      <c r="K422" s="484">
        <v>0</v>
      </c>
      <c r="L422" s="485" t="s">
        <v>929</v>
      </c>
      <c r="M422" s="485" t="s">
        <v>929</v>
      </c>
      <c r="N422" s="485" t="s">
        <v>929</v>
      </c>
      <c r="O422" s="486"/>
      <c r="P422" s="487">
        <v>0</v>
      </c>
      <c r="Q422" s="484">
        <v>0</v>
      </c>
      <c r="R422" s="484">
        <v>0</v>
      </c>
      <c r="S422" s="488"/>
      <c r="T422" s="488"/>
      <c r="U422" s="488"/>
      <c r="V422" s="239"/>
      <c r="W422" s="243"/>
      <c r="X422" s="244"/>
      <c r="Y422" s="489"/>
      <c r="Z422" s="487">
        <v>0</v>
      </c>
      <c r="AA422" s="484">
        <v>0</v>
      </c>
      <c r="AB422" s="484">
        <v>0</v>
      </c>
      <c r="AC422" s="484">
        <v>0</v>
      </c>
      <c r="AD422" s="488"/>
      <c r="AE422" s="488"/>
      <c r="AF422" s="146"/>
      <c r="AG422" s="146"/>
      <c r="AH422" s="146"/>
      <c r="AI422" s="489"/>
      <c r="AJ422" s="487">
        <v>0</v>
      </c>
      <c r="AK422" s="484">
        <v>0</v>
      </c>
      <c r="AL422" s="484">
        <v>0</v>
      </c>
      <c r="AM422" s="484">
        <v>0</v>
      </c>
      <c r="AN422" s="484">
        <v>0</v>
      </c>
      <c r="AO422" s="484">
        <v>0</v>
      </c>
      <c r="AP422" s="146">
        <v>0</v>
      </c>
      <c r="AQ422" s="146">
        <v>0</v>
      </c>
      <c r="AR422" s="146">
        <v>0</v>
      </c>
      <c r="AS422" s="489"/>
      <c r="AT422" s="487">
        <v>0</v>
      </c>
      <c r="AU422" s="484">
        <v>0</v>
      </c>
      <c r="AV422" s="484">
        <v>0</v>
      </c>
      <c r="AW422" s="484">
        <v>0</v>
      </c>
      <c r="AX422" s="127"/>
      <c r="AY422" s="488"/>
      <c r="AZ422" s="146"/>
      <c r="BA422" s="146"/>
      <c r="BB422" s="146"/>
      <c r="BC422" s="489"/>
      <c r="BD422" s="487">
        <v>0</v>
      </c>
      <c r="BE422" s="484">
        <v>0</v>
      </c>
      <c r="BF422" s="484">
        <v>0</v>
      </c>
      <c r="BG422" s="484">
        <v>0</v>
      </c>
      <c r="BH422" s="484">
        <v>0</v>
      </c>
      <c r="BI422" s="484">
        <v>0</v>
      </c>
      <c r="BJ422" s="146">
        <v>0</v>
      </c>
      <c r="BK422" s="146">
        <v>0</v>
      </c>
      <c r="BL422" s="146">
        <v>0</v>
      </c>
      <c r="BM422" s="489"/>
      <c r="BN422" s="487">
        <v>0</v>
      </c>
      <c r="BO422" s="484">
        <v>0</v>
      </c>
      <c r="BP422" s="484">
        <v>0</v>
      </c>
      <c r="BQ422" s="484">
        <v>0</v>
      </c>
      <c r="BR422" s="146">
        <v>0</v>
      </c>
      <c r="BS422" s="146">
        <v>0</v>
      </c>
      <c r="BT422" s="146">
        <v>0</v>
      </c>
      <c r="BU422" s="146"/>
      <c r="BV422" s="146"/>
      <c r="BW422" s="490"/>
      <c r="BX422" s="487">
        <v>0</v>
      </c>
      <c r="BY422" s="484">
        <v>0</v>
      </c>
      <c r="BZ422" s="484">
        <v>0</v>
      </c>
      <c r="CA422" s="484">
        <v>0</v>
      </c>
      <c r="CB422" s="484">
        <v>0</v>
      </c>
      <c r="CC422" s="484">
        <v>0</v>
      </c>
      <c r="CD422" s="146">
        <v>0</v>
      </c>
      <c r="CE422" s="146">
        <v>0</v>
      </c>
      <c r="CF422" s="146">
        <v>0</v>
      </c>
      <c r="CG422" s="491"/>
      <c r="CH422" s="492">
        <f t="shared" si="347"/>
        <v>2</v>
      </c>
      <c r="CI422" s="493">
        <f t="shared" si="348"/>
        <v>2</v>
      </c>
      <c r="CJ422" s="493">
        <f t="shared" si="349"/>
        <v>0</v>
      </c>
      <c r="CK422" s="493">
        <f t="shared" si="350"/>
        <v>0</v>
      </c>
      <c r="CL422" s="493">
        <f t="shared" si="351"/>
        <v>0</v>
      </c>
      <c r="CM422" s="493">
        <f t="shared" si="352"/>
        <v>0</v>
      </c>
      <c r="CN422" s="493">
        <f t="shared" si="353"/>
        <v>0</v>
      </c>
      <c r="CO422" s="493">
        <f t="shared" si="354"/>
        <v>0</v>
      </c>
      <c r="CP422" s="493">
        <f t="shared" si="355"/>
        <v>0</v>
      </c>
      <c r="CQ422"/>
      <c r="CR422" s="255">
        <f t="shared" si="356"/>
        <v>0</v>
      </c>
      <c r="CS422" s="256">
        <f t="shared" si="357"/>
        <v>-2</v>
      </c>
    </row>
    <row r="423" spans="1:97" ht="15" customHeight="1" x14ac:dyDescent="0.25">
      <c r="A423" s="9"/>
      <c r="B423" s="480">
        <v>85</v>
      </c>
      <c r="C423" s="481" t="s">
        <v>609</v>
      </c>
      <c r="D423" s="481" t="s">
        <v>372</v>
      </c>
      <c r="E423" s="482" t="s">
        <v>786</v>
      </c>
      <c r="F423" s="483">
        <v>1</v>
      </c>
      <c r="G423" s="484">
        <v>1</v>
      </c>
      <c r="H423" s="484">
        <v>0</v>
      </c>
      <c r="I423" s="484">
        <v>0</v>
      </c>
      <c r="J423" s="484">
        <v>0</v>
      </c>
      <c r="K423" s="484">
        <v>0</v>
      </c>
      <c r="L423" s="485" t="s">
        <v>929</v>
      </c>
      <c r="M423" s="485" t="s">
        <v>929</v>
      </c>
      <c r="N423" s="485" t="s">
        <v>929</v>
      </c>
      <c r="O423" s="486"/>
      <c r="P423" s="487">
        <v>0</v>
      </c>
      <c r="Q423" s="484">
        <v>0</v>
      </c>
      <c r="R423" s="484">
        <v>0</v>
      </c>
      <c r="S423" s="488"/>
      <c r="T423" s="488"/>
      <c r="U423" s="488"/>
      <c r="V423" s="233"/>
      <c r="W423" s="234"/>
      <c r="X423" s="235"/>
      <c r="Y423" s="489"/>
      <c r="Z423" s="487">
        <v>0</v>
      </c>
      <c r="AA423" s="484">
        <v>0</v>
      </c>
      <c r="AB423" s="484">
        <v>0</v>
      </c>
      <c r="AC423" s="484">
        <v>0</v>
      </c>
      <c r="AD423" s="484">
        <v>0</v>
      </c>
      <c r="AE423" s="484">
        <v>0</v>
      </c>
      <c r="AF423" s="146">
        <v>0</v>
      </c>
      <c r="AG423" s="146">
        <v>0</v>
      </c>
      <c r="AH423" s="146">
        <v>0</v>
      </c>
      <c r="AI423" s="489"/>
      <c r="AJ423" s="487">
        <v>0</v>
      </c>
      <c r="AK423" s="484">
        <v>0</v>
      </c>
      <c r="AL423" s="484">
        <v>0</v>
      </c>
      <c r="AM423" s="484">
        <v>0</v>
      </c>
      <c r="AN423" s="484">
        <v>0</v>
      </c>
      <c r="AO423" s="484">
        <v>0</v>
      </c>
      <c r="AP423" s="146">
        <v>0</v>
      </c>
      <c r="AQ423" s="146">
        <v>0</v>
      </c>
      <c r="AR423" s="146">
        <v>0</v>
      </c>
      <c r="AS423" s="489"/>
      <c r="AT423" s="487">
        <v>0</v>
      </c>
      <c r="AU423" s="484">
        <v>0</v>
      </c>
      <c r="AV423" s="484">
        <v>0</v>
      </c>
      <c r="AW423" s="484">
        <v>0</v>
      </c>
      <c r="AX423" s="127"/>
      <c r="AY423" s="488"/>
      <c r="AZ423" s="146"/>
      <c r="BA423" s="146"/>
      <c r="BB423" s="146"/>
      <c r="BC423" s="489"/>
      <c r="BD423" s="487">
        <v>0</v>
      </c>
      <c r="BE423" s="484">
        <v>0</v>
      </c>
      <c r="BF423" s="484">
        <v>0</v>
      </c>
      <c r="BG423" s="484">
        <v>0</v>
      </c>
      <c r="BH423" s="484">
        <v>0</v>
      </c>
      <c r="BI423" s="484">
        <v>0</v>
      </c>
      <c r="BJ423" s="146">
        <v>0</v>
      </c>
      <c r="BK423" s="146">
        <v>0</v>
      </c>
      <c r="BL423" s="146">
        <v>0</v>
      </c>
      <c r="BM423" s="489"/>
      <c r="BN423" s="487">
        <v>0</v>
      </c>
      <c r="BO423" s="484">
        <v>0</v>
      </c>
      <c r="BP423" s="484">
        <v>0</v>
      </c>
      <c r="BQ423" s="484">
        <v>0</v>
      </c>
      <c r="BR423" s="146">
        <v>0</v>
      </c>
      <c r="BS423" s="146">
        <v>0</v>
      </c>
      <c r="BT423" s="146">
        <v>0</v>
      </c>
      <c r="BU423" s="146"/>
      <c r="BV423" s="146"/>
      <c r="BW423" s="490"/>
      <c r="BX423" s="487">
        <v>0</v>
      </c>
      <c r="BY423" s="484">
        <v>0</v>
      </c>
      <c r="BZ423" s="484">
        <v>0</v>
      </c>
      <c r="CA423" s="484">
        <v>0</v>
      </c>
      <c r="CB423" s="484">
        <v>0</v>
      </c>
      <c r="CC423" s="484">
        <v>0</v>
      </c>
      <c r="CD423" s="146">
        <v>0</v>
      </c>
      <c r="CE423" s="146">
        <v>0</v>
      </c>
      <c r="CF423" s="146">
        <v>0</v>
      </c>
      <c r="CG423" s="491"/>
      <c r="CH423" s="492">
        <f t="shared" si="347"/>
        <v>1</v>
      </c>
      <c r="CI423" s="493">
        <f t="shared" si="348"/>
        <v>1</v>
      </c>
      <c r="CJ423" s="493">
        <f t="shared" si="349"/>
        <v>0</v>
      </c>
      <c r="CK423" s="493">
        <f t="shared" si="350"/>
        <v>0</v>
      </c>
      <c r="CL423" s="493">
        <f t="shared" si="351"/>
        <v>0</v>
      </c>
      <c r="CM423" s="493">
        <f t="shared" si="352"/>
        <v>0</v>
      </c>
      <c r="CN423" s="493">
        <f t="shared" si="353"/>
        <v>0</v>
      </c>
      <c r="CO423" s="493">
        <f t="shared" si="354"/>
        <v>0</v>
      </c>
      <c r="CP423" s="493">
        <f t="shared" si="355"/>
        <v>0</v>
      </c>
      <c r="CQ423"/>
      <c r="CR423" s="255">
        <f t="shared" si="356"/>
        <v>0</v>
      </c>
      <c r="CS423" s="256">
        <f t="shared" si="357"/>
        <v>-1</v>
      </c>
    </row>
    <row r="424" spans="1:97" ht="15" customHeight="1" x14ac:dyDescent="0.25">
      <c r="A424" s="9"/>
      <c r="B424" s="480">
        <v>85</v>
      </c>
      <c r="C424" s="481" t="s">
        <v>609</v>
      </c>
      <c r="D424" s="481" t="s">
        <v>373</v>
      </c>
      <c r="E424" s="482" t="s">
        <v>787</v>
      </c>
      <c r="F424" s="483">
        <v>8</v>
      </c>
      <c r="G424" s="484">
        <v>8</v>
      </c>
      <c r="H424" s="484">
        <v>0</v>
      </c>
      <c r="I424" s="484">
        <v>8</v>
      </c>
      <c r="J424" s="484">
        <v>8</v>
      </c>
      <c r="K424" s="484">
        <v>0</v>
      </c>
      <c r="L424" s="485">
        <v>8</v>
      </c>
      <c r="M424" s="485">
        <v>8</v>
      </c>
      <c r="N424" s="485">
        <v>8</v>
      </c>
      <c r="O424" s="486"/>
      <c r="P424" s="487">
        <v>0</v>
      </c>
      <c r="Q424" s="484">
        <v>0</v>
      </c>
      <c r="R424" s="484">
        <v>0</v>
      </c>
      <c r="S424" s="488"/>
      <c r="T424" s="488"/>
      <c r="U424" s="488"/>
      <c r="V424" s="233"/>
      <c r="W424" s="234"/>
      <c r="X424" s="235"/>
      <c r="Y424" s="489"/>
      <c r="Z424" s="487">
        <v>0</v>
      </c>
      <c r="AA424" s="484">
        <v>0</v>
      </c>
      <c r="AB424" s="484">
        <v>0</v>
      </c>
      <c r="AC424" s="484">
        <v>0</v>
      </c>
      <c r="AD424" s="488"/>
      <c r="AE424" s="488"/>
      <c r="AF424" s="146"/>
      <c r="AG424" s="146"/>
      <c r="AH424" s="146"/>
      <c r="AI424" s="489"/>
      <c r="AJ424" s="487">
        <v>0</v>
      </c>
      <c r="AK424" s="484">
        <v>0</v>
      </c>
      <c r="AL424" s="484">
        <v>0</v>
      </c>
      <c r="AM424" s="484">
        <v>0</v>
      </c>
      <c r="AN424" s="484">
        <v>0</v>
      </c>
      <c r="AO424" s="484">
        <v>0</v>
      </c>
      <c r="AP424" s="146">
        <v>0</v>
      </c>
      <c r="AQ424" s="146">
        <v>0</v>
      </c>
      <c r="AR424" s="146">
        <v>0</v>
      </c>
      <c r="AS424" s="489"/>
      <c r="AT424" s="487">
        <v>0</v>
      </c>
      <c r="AU424" s="484">
        <v>0</v>
      </c>
      <c r="AV424" s="484">
        <v>0</v>
      </c>
      <c r="AW424" s="484">
        <v>0</v>
      </c>
      <c r="AX424" s="127"/>
      <c r="AY424" s="488"/>
      <c r="AZ424" s="146"/>
      <c r="BA424" s="146"/>
      <c r="BB424" s="146"/>
      <c r="BC424" s="489"/>
      <c r="BD424" s="487">
        <v>0</v>
      </c>
      <c r="BE424" s="484">
        <v>0</v>
      </c>
      <c r="BF424" s="484">
        <v>0</v>
      </c>
      <c r="BG424" s="484">
        <v>0</v>
      </c>
      <c r="BH424" s="484">
        <v>0</v>
      </c>
      <c r="BI424" s="484">
        <v>0</v>
      </c>
      <c r="BJ424" s="146">
        <v>0</v>
      </c>
      <c r="BK424" s="146">
        <v>0</v>
      </c>
      <c r="BL424" s="146">
        <v>0</v>
      </c>
      <c r="BM424" s="489"/>
      <c r="BN424" s="487">
        <v>0</v>
      </c>
      <c r="BO424" s="484">
        <v>0</v>
      </c>
      <c r="BP424" s="484">
        <v>0</v>
      </c>
      <c r="BQ424" s="484">
        <v>0</v>
      </c>
      <c r="BR424" s="146">
        <v>0</v>
      </c>
      <c r="BS424" s="146">
        <v>0</v>
      </c>
      <c r="BT424" s="146">
        <v>0</v>
      </c>
      <c r="BU424" s="146"/>
      <c r="BV424" s="146"/>
      <c r="BW424" s="490"/>
      <c r="BX424" s="487">
        <v>0</v>
      </c>
      <c r="BY424" s="484">
        <v>0</v>
      </c>
      <c r="BZ424" s="484">
        <v>0</v>
      </c>
      <c r="CA424" s="484">
        <v>0</v>
      </c>
      <c r="CB424" s="484">
        <v>0</v>
      </c>
      <c r="CC424" s="484">
        <v>0</v>
      </c>
      <c r="CD424" s="146">
        <v>0</v>
      </c>
      <c r="CE424" s="146">
        <v>0</v>
      </c>
      <c r="CF424" s="146">
        <v>0</v>
      </c>
      <c r="CG424" s="491"/>
      <c r="CH424" s="492">
        <f t="shared" si="347"/>
        <v>8</v>
      </c>
      <c r="CI424" s="493">
        <f t="shared" si="348"/>
        <v>8</v>
      </c>
      <c r="CJ424" s="493">
        <f t="shared" si="349"/>
        <v>0</v>
      </c>
      <c r="CK424" s="493">
        <f t="shared" si="350"/>
        <v>8</v>
      </c>
      <c r="CL424" s="493">
        <f t="shared" si="351"/>
        <v>8</v>
      </c>
      <c r="CM424" s="493">
        <f t="shared" si="352"/>
        <v>0</v>
      </c>
      <c r="CN424" s="493">
        <f t="shared" si="353"/>
        <v>8</v>
      </c>
      <c r="CO424" s="493">
        <f t="shared" si="354"/>
        <v>8</v>
      </c>
      <c r="CP424" s="493">
        <f t="shared" si="355"/>
        <v>8</v>
      </c>
      <c r="CQ424"/>
      <c r="CR424" s="255">
        <f t="shared" si="356"/>
        <v>0</v>
      </c>
      <c r="CS424" s="256">
        <f t="shared" si="357"/>
        <v>0</v>
      </c>
    </row>
    <row r="425" spans="1:97" ht="15" customHeight="1" x14ac:dyDescent="0.25">
      <c r="A425" s="9"/>
      <c r="B425" s="480">
        <v>85</v>
      </c>
      <c r="C425" s="481" t="s">
        <v>609</v>
      </c>
      <c r="D425" s="481" t="s">
        <v>374</v>
      </c>
      <c r="E425" s="482" t="s">
        <v>788</v>
      </c>
      <c r="F425" s="483">
        <v>2</v>
      </c>
      <c r="G425" s="484">
        <v>2</v>
      </c>
      <c r="H425" s="484">
        <v>0</v>
      </c>
      <c r="I425" s="484">
        <v>0</v>
      </c>
      <c r="J425" s="484">
        <v>0</v>
      </c>
      <c r="K425" s="484">
        <v>0</v>
      </c>
      <c r="L425" s="485" t="s">
        <v>929</v>
      </c>
      <c r="M425" s="485" t="s">
        <v>929</v>
      </c>
      <c r="N425" s="485" t="s">
        <v>929</v>
      </c>
      <c r="O425" s="486"/>
      <c r="P425" s="487">
        <v>0</v>
      </c>
      <c r="Q425" s="484">
        <v>0</v>
      </c>
      <c r="R425" s="484">
        <v>0</v>
      </c>
      <c r="S425" s="488"/>
      <c r="T425" s="488"/>
      <c r="U425" s="488"/>
      <c r="V425" s="239"/>
      <c r="W425" s="243"/>
      <c r="X425" s="244"/>
      <c r="Y425" s="489"/>
      <c r="Z425" s="487">
        <v>0</v>
      </c>
      <c r="AA425" s="484">
        <v>0</v>
      </c>
      <c r="AB425" s="484">
        <v>0</v>
      </c>
      <c r="AC425" s="484">
        <v>0</v>
      </c>
      <c r="AD425" s="488"/>
      <c r="AE425" s="488"/>
      <c r="AF425" s="146"/>
      <c r="AG425" s="146"/>
      <c r="AH425" s="146"/>
      <c r="AI425" s="489"/>
      <c r="AJ425" s="487">
        <v>0</v>
      </c>
      <c r="AK425" s="484">
        <v>0</v>
      </c>
      <c r="AL425" s="484">
        <v>0</v>
      </c>
      <c r="AM425" s="484">
        <v>0</v>
      </c>
      <c r="AN425" s="484">
        <v>0</v>
      </c>
      <c r="AO425" s="484">
        <v>0</v>
      </c>
      <c r="AP425" s="146">
        <v>0</v>
      </c>
      <c r="AQ425" s="146">
        <v>0</v>
      </c>
      <c r="AR425" s="146">
        <v>0</v>
      </c>
      <c r="AS425" s="489"/>
      <c r="AT425" s="487">
        <v>0</v>
      </c>
      <c r="AU425" s="484">
        <v>0</v>
      </c>
      <c r="AV425" s="484">
        <v>0</v>
      </c>
      <c r="AW425" s="484">
        <v>0</v>
      </c>
      <c r="AX425" s="127"/>
      <c r="AY425" s="488"/>
      <c r="AZ425" s="146"/>
      <c r="BA425" s="146"/>
      <c r="BB425" s="146"/>
      <c r="BC425" s="489"/>
      <c r="BD425" s="487">
        <v>0</v>
      </c>
      <c r="BE425" s="484">
        <v>0</v>
      </c>
      <c r="BF425" s="484">
        <v>0</v>
      </c>
      <c r="BG425" s="484">
        <v>0</v>
      </c>
      <c r="BH425" s="484">
        <v>0</v>
      </c>
      <c r="BI425" s="484">
        <v>0</v>
      </c>
      <c r="BJ425" s="146">
        <v>0</v>
      </c>
      <c r="BK425" s="146">
        <v>0</v>
      </c>
      <c r="BL425" s="146">
        <v>0</v>
      </c>
      <c r="BM425" s="489"/>
      <c r="BN425" s="487">
        <v>0</v>
      </c>
      <c r="BO425" s="484">
        <v>0</v>
      </c>
      <c r="BP425" s="484">
        <v>0</v>
      </c>
      <c r="BQ425" s="484">
        <v>0</v>
      </c>
      <c r="BR425" s="146">
        <v>0</v>
      </c>
      <c r="BS425" s="146">
        <v>0</v>
      </c>
      <c r="BT425" s="146">
        <v>0</v>
      </c>
      <c r="BU425" s="146"/>
      <c r="BV425" s="146"/>
      <c r="BW425" s="490"/>
      <c r="BX425" s="487">
        <v>0</v>
      </c>
      <c r="BY425" s="484">
        <v>0</v>
      </c>
      <c r="BZ425" s="484">
        <v>0</v>
      </c>
      <c r="CA425" s="484">
        <v>0</v>
      </c>
      <c r="CB425" s="484">
        <v>0</v>
      </c>
      <c r="CC425" s="484">
        <v>0</v>
      </c>
      <c r="CD425" s="146">
        <v>0</v>
      </c>
      <c r="CE425" s="146">
        <v>0</v>
      </c>
      <c r="CF425" s="146">
        <v>0</v>
      </c>
      <c r="CG425" s="491"/>
      <c r="CH425" s="492">
        <f t="shared" si="347"/>
        <v>2</v>
      </c>
      <c r="CI425" s="493">
        <f t="shared" si="348"/>
        <v>2</v>
      </c>
      <c r="CJ425" s="493">
        <f t="shared" si="349"/>
        <v>0</v>
      </c>
      <c r="CK425" s="493">
        <f t="shared" si="350"/>
        <v>0</v>
      </c>
      <c r="CL425" s="493">
        <f t="shared" si="351"/>
        <v>0</v>
      </c>
      <c r="CM425" s="493">
        <f t="shared" si="352"/>
        <v>0</v>
      </c>
      <c r="CN425" s="493">
        <f t="shared" si="353"/>
        <v>0</v>
      </c>
      <c r="CO425" s="493">
        <f t="shared" si="354"/>
        <v>0</v>
      </c>
      <c r="CP425" s="493">
        <f t="shared" si="355"/>
        <v>0</v>
      </c>
      <c r="CQ425"/>
      <c r="CR425" s="255">
        <f t="shared" si="356"/>
        <v>0</v>
      </c>
      <c r="CS425" s="256">
        <f t="shared" si="357"/>
        <v>-2</v>
      </c>
    </row>
    <row r="426" spans="1:97" ht="15" customHeight="1" x14ac:dyDescent="0.25">
      <c r="B426" s="474">
        <v>86</v>
      </c>
      <c r="C426" s="475" t="s">
        <v>789</v>
      </c>
      <c r="D426" s="475" t="s">
        <v>609</v>
      </c>
      <c r="E426" s="476" t="s">
        <v>609</v>
      </c>
      <c r="F426" s="467">
        <f t="shared" ref="F426:K426" si="366">SUM(F427+F428+F429+F430+F431+F432+F433+F434+F435+F436+F437+F438+F439+F440+F441+F442+F446+F447+F453+F454+F455+F461+F462+F463)</f>
        <v>170</v>
      </c>
      <c r="G426" s="468">
        <f t="shared" si="366"/>
        <v>170</v>
      </c>
      <c r="H426" s="468">
        <f t="shared" si="366"/>
        <v>0</v>
      </c>
      <c r="I426" s="468">
        <f t="shared" si="366"/>
        <v>408</v>
      </c>
      <c r="J426" s="468">
        <f t="shared" si="366"/>
        <v>450</v>
      </c>
      <c r="K426" s="468">
        <f t="shared" si="366"/>
        <v>0</v>
      </c>
      <c r="L426" s="465">
        <v>402</v>
      </c>
      <c r="M426" s="465">
        <v>404</v>
      </c>
      <c r="N426" s="465">
        <v>404</v>
      </c>
      <c r="O426" s="477"/>
      <c r="P426" s="467">
        <f t="shared" ref="P426:U426" si="367">SUM(P427+P428+P429+P430+P431+P432+P433+P434+P435+P436+P437+P438+P439+P440+P441+P442+P446+P447+P453+P454+P455+P461+P462+P463)</f>
        <v>97</v>
      </c>
      <c r="Q426" s="468">
        <f t="shared" si="367"/>
        <v>52</v>
      </c>
      <c r="R426" s="468">
        <f t="shared" si="367"/>
        <v>0</v>
      </c>
      <c r="S426" s="468">
        <f t="shared" si="367"/>
        <v>41</v>
      </c>
      <c r="T426" s="468">
        <f t="shared" si="367"/>
        <v>44</v>
      </c>
      <c r="U426" s="468">
        <f t="shared" si="367"/>
        <v>0</v>
      </c>
      <c r="V426" s="174">
        <v>44</v>
      </c>
      <c r="W426" s="221">
        <v>44</v>
      </c>
      <c r="X426" s="222">
        <v>44</v>
      </c>
      <c r="Y426" s="469"/>
      <c r="Z426" s="467">
        <f t="shared" ref="Z426:AE426" si="368">SUM(Z427+Z428+Z429+Z430+Z431+Z432+Z433+Z434+Z435+Z436+Z437+Z438+Z439+Z440+Z441+Z442+Z446+Z447+Z453+Z454+Z455+Z461+Z462+Z463)</f>
        <v>132</v>
      </c>
      <c r="AA426" s="468">
        <f t="shared" si="368"/>
        <v>132</v>
      </c>
      <c r="AB426" s="468">
        <f t="shared" si="368"/>
        <v>0</v>
      </c>
      <c r="AC426" s="468">
        <f t="shared" si="368"/>
        <v>116</v>
      </c>
      <c r="AD426" s="468">
        <f t="shared" si="368"/>
        <v>117</v>
      </c>
      <c r="AE426" s="468">
        <f t="shared" si="368"/>
        <v>0</v>
      </c>
      <c r="AF426" s="147">
        <v>117</v>
      </c>
      <c r="AG426" s="147">
        <v>117</v>
      </c>
      <c r="AH426" s="147">
        <v>117</v>
      </c>
      <c r="AI426" s="469"/>
      <c r="AJ426" s="467">
        <f t="shared" ref="AJ426:AO426" si="369">SUM(AJ427+AJ428+AJ429+AJ430+AJ431+AJ432+AJ433+AJ434+AJ435+AJ436+AJ437+AJ438+AJ439+AJ440+AJ441+AJ442+AJ446+AJ447+AJ453+AJ454+AJ455+AJ461+AJ462+AJ463)</f>
        <v>139</v>
      </c>
      <c r="AK426" s="468">
        <f t="shared" si="369"/>
        <v>139</v>
      </c>
      <c r="AL426" s="468">
        <f t="shared" si="369"/>
        <v>0</v>
      </c>
      <c r="AM426" s="468">
        <f t="shared" si="369"/>
        <v>123</v>
      </c>
      <c r="AN426" s="468">
        <f t="shared" si="369"/>
        <v>186</v>
      </c>
      <c r="AO426" s="468">
        <f t="shared" si="369"/>
        <v>0</v>
      </c>
      <c r="AP426" s="147">
        <v>113</v>
      </c>
      <c r="AQ426" s="147">
        <v>113</v>
      </c>
      <c r="AR426" s="147">
        <v>113</v>
      </c>
      <c r="AS426" s="469"/>
      <c r="AT426" s="467">
        <f t="shared" ref="AT426:AY426" si="370">SUM(AT427+AT428+AT429+AT430+AT431+AT432+AT433+AT434+AT435+AT436+AT437+AT438+AT439+AT440+AT441+AT442+AT446+AT447+AT453+AT454+AT455+AT461+AT462+AT463)</f>
        <v>192</v>
      </c>
      <c r="AU426" s="468">
        <f t="shared" si="370"/>
        <v>192</v>
      </c>
      <c r="AV426" s="468">
        <f t="shared" si="370"/>
        <v>0</v>
      </c>
      <c r="AW426" s="468">
        <f t="shared" si="370"/>
        <v>142</v>
      </c>
      <c r="AX426" s="128">
        <v>168</v>
      </c>
      <c r="AY426" s="468">
        <f t="shared" si="370"/>
        <v>0</v>
      </c>
      <c r="AZ426" s="147">
        <v>146</v>
      </c>
      <c r="BA426" s="147">
        <v>146</v>
      </c>
      <c r="BB426" s="147">
        <v>146</v>
      </c>
      <c r="BC426" s="469"/>
      <c r="BD426" s="467">
        <f t="shared" ref="BD426:BI426" si="371">SUM(BD427+BD428+BD429+BD430+BD431+BD432+BD433+BD434+BD435+BD436+BD437+BD438+BD439+BD440+BD441+BD442+BD446+BD447+BD453+BD454+BD455+BD461+BD462+BD463)</f>
        <v>195</v>
      </c>
      <c r="BE426" s="468">
        <f t="shared" si="371"/>
        <v>201</v>
      </c>
      <c r="BF426" s="468">
        <f t="shared" si="371"/>
        <v>0</v>
      </c>
      <c r="BG426" s="468">
        <f t="shared" si="371"/>
        <v>169</v>
      </c>
      <c r="BH426" s="468">
        <f t="shared" si="371"/>
        <v>203</v>
      </c>
      <c r="BI426" s="468">
        <f t="shared" si="371"/>
        <v>0</v>
      </c>
      <c r="BJ426" s="517">
        <v>135</v>
      </c>
      <c r="BK426" s="517">
        <v>135</v>
      </c>
      <c r="BL426" s="517">
        <v>135</v>
      </c>
      <c r="BM426" s="469"/>
      <c r="BN426" s="467">
        <f t="shared" ref="BN426:BQ426" si="372">SUM(BN427+BN428+BN429+BN430+BN431+BN432+BN433+BN434+BN435+BN436+BN437+BN438+BN439+BN440+BN441+BN442+BN446+BN447+BN453+BN454+BN455+BN461+BN462+BN463)</f>
        <v>193</v>
      </c>
      <c r="BO426" s="468">
        <f t="shared" si="372"/>
        <v>193</v>
      </c>
      <c r="BP426" s="468">
        <f t="shared" si="372"/>
        <v>0</v>
      </c>
      <c r="BQ426" s="468">
        <f t="shared" si="372"/>
        <v>171</v>
      </c>
      <c r="BR426" s="147">
        <v>164</v>
      </c>
      <c r="BS426" s="147">
        <v>0</v>
      </c>
      <c r="BT426" s="147">
        <v>133</v>
      </c>
      <c r="BU426" s="147">
        <v>133</v>
      </c>
      <c r="BV426" s="147">
        <v>133</v>
      </c>
      <c r="BW426" s="470"/>
      <c r="BX426" s="467">
        <f t="shared" ref="BX426:CC426" si="373">SUM(BX427+BX428+BX429+BX430+BX431+BX432+BX433+BX434+BX435+BX436+BX437+BX438+BX439+BX440+BX441+BX442+BX446+BX447+BX453+BX454+BX455+BX461+BX462+BX463)</f>
        <v>141</v>
      </c>
      <c r="BY426" s="468">
        <f t="shared" si="373"/>
        <v>141</v>
      </c>
      <c r="BZ426" s="468">
        <f t="shared" si="373"/>
        <v>0</v>
      </c>
      <c r="CA426" s="468">
        <f t="shared" si="373"/>
        <v>141</v>
      </c>
      <c r="CB426" s="468">
        <f t="shared" si="373"/>
        <v>123</v>
      </c>
      <c r="CC426" s="468">
        <f t="shared" si="373"/>
        <v>0</v>
      </c>
      <c r="CD426" s="147">
        <v>26</v>
      </c>
      <c r="CE426" s="147">
        <v>106</v>
      </c>
      <c r="CF426" s="147">
        <v>106</v>
      </c>
      <c r="CG426" s="471"/>
      <c r="CH426" s="478">
        <f t="shared" si="347"/>
        <v>1259</v>
      </c>
      <c r="CI426" s="479">
        <f t="shared" si="348"/>
        <v>1220</v>
      </c>
      <c r="CJ426" s="479">
        <f t="shared" si="349"/>
        <v>0</v>
      </c>
      <c r="CK426" s="479">
        <f t="shared" si="350"/>
        <v>1311</v>
      </c>
      <c r="CL426" s="479">
        <f t="shared" si="351"/>
        <v>1455</v>
      </c>
      <c r="CM426" s="479">
        <f t="shared" si="352"/>
        <v>0</v>
      </c>
      <c r="CN426" s="479">
        <f t="shared" si="353"/>
        <v>1116</v>
      </c>
      <c r="CO426" s="479">
        <f t="shared" si="354"/>
        <v>1198</v>
      </c>
      <c r="CP426" s="479">
        <f t="shared" si="355"/>
        <v>1198</v>
      </c>
      <c r="CR426" s="253">
        <f t="shared" si="356"/>
        <v>-113</v>
      </c>
      <c r="CS426" s="254">
        <f t="shared" si="357"/>
        <v>-22</v>
      </c>
    </row>
    <row r="427" spans="1:97" ht="15" customHeight="1" x14ac:dyDescent="0.25">
      <c r="A427" s="9"/>
      <c r="B427" s="480">
        <v>86</v>
      </c>
      <c r="C427" s="481" t="s">
        <v>609</v>
      </c>
      <c r="D427" s="481" t="s">
        <v>375</v>
      </c>
      <c r="E427" s="482" t="s">
        <v>790</v>
      </c>
      <c r="F427" s="483">
        <v>14</v>
      </c>
      <c r="G427" s="484">
        <v>14</v>
      </c>
      <c r="H427" s="484">
        <v>0</v>
      </c>
      <c r="I427" s="484">
        <v>12</v>
      </c>
      <c r="J427" s="484">
        <v>18</v>
      </c>
      <c r="K427" s="484">
        <v>0</v>
      </c>
      <c r="L427" s="146">
        <v>16</v>
      </c>
      <c r="M427" s="146">
        <v>16</v>
      </c>
      <c r="N427" s="146">
        <v>16</v>
      </c>
      <c r="O427" s="486"/>
      <c r="P427" s="487">
        <v>11</v>
      </c>
      <c r="Q427" s="484">
        <v>0</v>
      </c>
      <c r="R427" s="484">
        <v>0</v>
      </c>
      <c r="S427" s="488"/>
      <c r="T427" s="488"/>
      <c r="U427" s="488"/>
      <c r="V427" s="233"/>
      <c r="W427" s="234"/>
      <c r="X427" s="235"/>
      <c r="Y427" s="489"/>
      <c r="Z427" s="487">
        <v>9</v>
      </c>
      <c r="AA427" s="484">
        <v>9</v>
      </c>
      <c r="AB427" s="484">
        <v>0</v>
      </c>
      <c r="AC427" s="484">
        <v>9</v>
      </c>
      <c r="AD427" s="484">
        <v>9</v>
      </c>
      <c r="AE427" s="484">
        <v>0</v>
      </c>
      <c r="AF427" s="146">
        <v>9</v>
      </c>
      <c r="AG427" s="146">
        <v>9</v>
      </c>
      <c r="AH427" s="146">
        <v>9</v>
      </c>
      <c r="AI427" s="489"/>
      <c r="AJ427" s="487">
        <v>9</v>
      </c>
      <c r="AK427" s="484">
        <v>9</v>
      </c>
      <c r="AL427" s="484">
        <v>0</v>
      </c>
      <c r="AM427" s="484">
        <v>9</v>
      </c>
      <c r="AN427" s="484">
        <v>9</v>
      </c>
      <c r="AO427" s="484">
        <v>0</v>
      </c>
      <c r="AP427" s="146">
        <v>6</v>
      </c>
      <c r="AQ427" s="146">
        <v>6</v>
      </c>
      <c r="AR427" s="146">
        <v>6</v>
      </c>
      <c r="AS427" s="489"/>
      <c r="AT427" s="487">
        <v>16</v>
      </c>
      <c r="AU427" s="484">
        <v>16</v>
      </c>
      <c r="AV427" s="484">
        <v>0</v>
      </c>
      <c r="AW427" s="484">
        <v>0</v>
      </c>
      <c r="AX427" s="127"/>
      <c r="AY427" s="488"/>
      <c r="AZ427" s="146"/>
      <c r="BA427" s="146"/>
      <c r="BB427" s="146"/>
      <c r="BC427" s="489"/>
      <c r="BD427" s="487">
        <v>10</v>
      </c>
      <c r="BE427" s="484">
        <v>10</v>
      </c>
      <c r="BF427" s="484">
        <v>0</v>
      </c>
      <c r="BG427" s="484">
        <v>10</v>
      </c>
      <c r="BH427" s="484">
        <v>10</v>
      </c>
      <c r="BI427" s="484">
        <v>0</v>
      </c>
      <c r="BJ427" s="146">
        <v>5</v>
      </c>
      <c r="BK427" s="146">
        <v>5</v>
      </c>
      <c r="BL427" s="146">
        <v>5</v>
      </c>
      <c r="BM427" s="489"/>
      <c r="BN427" s="487">
        <v>16</v>
      </c>
      <c r="BO427" s="484">
        <v>16</v>
      </c>
      <c r="BP427" s="484">
        <v>0</v>
      </c>
      <c r="BQ427" s="484">
        <v>0</v>
      </c>
      <c r="BR427" s="146">
        <v>0</v>
      </c>
      <c r="BS427" s="146">
        <v>0</v>
      </c>
      <c r="BT427" s="146">
        <v>0</v>
      </c>
      <c r="BU427" s="146"/>
      <c r="BV427" s="146"/>
      <c r="BW427" s="490"/>
      <c r="BX427" s="487">
        <v>5</v>
      </c>
      <c r="BY427" s="484">
        <v>5</v>
      </c>
      <c r="BZ427" s="484">
        <v>0</v>
      </c>
      <c r="CA427" s="484">
        <v>5</v>
      </c>
      <c r="CB427" s="484">
        <v>0</v>
      </c>
      <c r="CC427" s="484">
        <v>0</v>
      </c>
      <c r="CD427" s="146">
        <v>0</v>
      </c>
      <c r="CE427" s="146">
        <v>0</v>
      </c>
      <c r="CF427" s="146">
        <v>0</v>
      </c>
      <c r="CG427" s="491"/>
      <c r="CH427" s="492">
        <f t="shared" si="347"/>
        <v>90</v>
      </c>
      <c r="CI427" s="493">
        <f t="shared" si="348"/>
        <v>79</v>
      </c>
      <c r="CJ427" s="493">
        <f t="shared" si="349"/>
        <v>0</v>
      </c>
      <c r="CK427" s="493">
        <f t="shared" si="350"/>
        <v>45</v>
      </c>
      <c r="CL427" s="493">
        <f t="shared" si="351"/>
        <v>46</v>
      </c>
      <c r="CM427" s="493">
        <f t="shared" si="352"/>
        <v>0</v>
      </c>
      <c r="CN427" s="493">
        <f t="shared" si="353"/>
        <v>36</v>
      </c>
      <c r="CO427" s="493">
        <f t="shared" si="354"/>
        <v>36</v>
      </c>
      <c r="CP427" s="493">
        <f t="shared" si="355"/>
        <v>36</v>
      </c>
      <c r="CQ427"/>
      <c r="CR427" s="255">
        <f t="shared" si="356"/>
        <v>-9</v>
      </c>
      <c r="CS427" s="256">
        <f t="shared" si="357"/>
        <v>-43</v>
      </c>
    </row>
    <row r="428" spans="1:97" ht="15" customHeight="1" x14ac:dyDescent="0.25">
      <c r="A428" s="9"/>
      <c r="B428" s="480">
        <v>86</v>
      </c>
      <c r="C428" s="481" t="s">
        <v>609</v>
      </c>
      <c r="D428" s="481" t="s">
        <v>376</v>
      </c>
      <c r="E428" s="482" t="s">
        <v>791</v>
      </c>
      <c r="F428" s="483">
        <v>9</v>
      </c>
      <c r="G428" s="484">
        <v>9</v>
      </c>
      <c r="H428" s="484">
        <v>0</v>
      </c>
      <c r="I428" s="484">
        <v>15</v>
      </c>
      <c r="J428" s="484">
        <v>18</v>
      </c>
      <c r="K428" s="484">
        <v>0</v>
      </c>
      <c r="L428" s="177">
        <v>17</v>
      </c>
      <c r="M428" s="177">
        <v>16</v>
      </c>
      <c r="N428" s="177">
        <v>16</v>
      </c>
      <c r="O428" s="486"/>
      <c r="P428" s="487">
        <v>4</v>
      </c>
      <c r="Q428" s="484">
        <v>0</v>
      </c>
      <c r="R428" s="484">
        <v>0</v>
      </c>
      <c r="S428" s="488"/>
      <c r="T428" s="488"/>
      <c r="U428" s="488"/>
      <c r="V428" s="233"/>
      <c r="W428" s="234"/>
      <c r="X428" s="235"/>
      <c r="Y428" s="489"/>
      <c r="Z428" s="487">
        <v>6</v>
      </c>
      <c r="AA428" s="484">
        <v>6</v>
      </c>
      <c r="AB428" s="484">
        <v>0</v>
      </c>
      <c r="AC428" s="484">
        <v>0</v>
      </c>
      <c r="AD428" s="488"/>
      <c r="AE428" s="488"/>
      <c r="AF428" s="146"/>
      <c r="AG428" s="146"/>
      <c r="AH428" s="146"/>
      <c r="AI428" s="489"/>
      <c r="AJ428" s="487">
        <v>11</v>
      </c>
      <c r="AK428" s="484">
        <v>11</v>
      </c>
      <c r="AL428" s="484">
        <v>0</v>
      </c>
      <c r="AM428" s="484">
        <v>11</v>
      </c>
      <c r="AN428" s="484">
        <v>0</v>
      </c>
      <c r="AO428" s="484">
        <v>0</v>
      </c>
      <c r="AP428" s="146">
        <v>0</v>
      </c>
      <c r="AQ428" s="146">
        <v>0</v>
      </c>
      <c r="AR428" s="146">
        <v>0</v>
      </c>
      <c r="AS428" s="489"/>
      <c r="AT428" s="487">
        <v>18</v>
      </c>
      <c r="AU428" s="484">
        <v>18</v>
      </c>
      <c r="AV428" s="484">
        <v>0</v>
      </c>
      <c r="AW428" s="484">
        <v>18</v>
      </c>
      <c r="AX428" s="127">
        <v>32</v>
      </c>
      <c r="AY428" s="484">
        <v>0</v>
      </c>
      <c r="AZ428" s="146">
        <v>30</v>
      </c>
      <c r="BA428" s="146">
        <v>30</v>
      </c>
      <c r="BB428" s="146">
        <v>30</v>
      </c>
      <c r="BC428" s="489"/>
      <c r="BD428" s="487">
        <v>5</v>
      </c>
      <c r="BE428" s="484">
        <v>5</v>
      </c>
      <c r="BF428" s="484">
        <v>0</v>
      </c>
      <c r="BG428" s="484">
        <v>0</v>
      </c>
      <c r="BH428" s="484">
        <v>0</v>
      </c>
      <c r="BI428" s="484">
        <v>0</v>
      </c>
      <c r="BJ428" s="146">
        <v>6</v>
      </c>
      <c r="BK428" s="146">
        <v>6</v>
      </c>
      <c r="BL428" s="146">
        <v>6</v>
      </c>
      <c r="BM428" s="489"/>
      <c r="BN428" s="487">
        <v>18</v>
      </c>
      <c r="BO428" s="484">
        <v>18</v>
      </c>
      <c r="BP428" s="484">
        <v>0</v>
      </c>
      <c r="BQ428" s="484">
        <v>26</v>
      </c>
      <c r="BR428" s="146">
        <v>18</v>
      </c>
      <c r="BS428" s="146">
        <v>0</v>
      </c>
      <c r="BT428" s="146">
        <v>17</v>
      </c>
      <c r="BU428" s="146">
        <v>17</v>
      </c>
      <c r="BV428" s="146">
        <v>17</v>
      </c>
      <c r="BW428" s="490"/>
      <c r="BX428" s="487">
        <v>3</v>
      </c>
      <c r="BY428" s="484">
        <v>3</v>
      </c>
      <c r="BZ428" s="484">
        <v>0</v>
      </c>
      <c r="CA428" s="484">
        <v>3</v>
      </c>
      <c r="CB428" s="484">
        <v>7</v>
      </c>
      <c r="CC428" s="484">
        <v>0</v>
      </c>
      <c r="CD428" s="146">
        <v>0</v>
      </c>
      <c r="CE428" s="146">
        <v>0</v>
      </c>
      <c r="CF428" s="146">
        <v>0</v>
      </c>
      <c r="CG428" s="491"/>
      <c r="CH428" s="492">
        <f t="shared" si="347"/>
        <v>74</v>
      </c>
      <c r="CI428" s="493">
        <f t="shared" si="348"/>
        <v>70</v>
      </c>
      <c r="CJ428" s="493">
        <f t="shared" si="349"/>
        <v>0</v>
      </c>
      <c r="CK428" s="493">
        <f t="shared" si="350"/>
        <v>73</v>
      </c>
      <c r="CL428" s="493">
        <f t="shared" si="351"/>
        <v>75</v>
      </c>
      <c r="CM428" s="493">
        <f t="shared" si="352"/>
        <v>0</v>
      </c>
      <c r="CN428" s="493">
        <f t="shared" si="353"/>
        <v>70</v>
      </c>
      <c r="CO428" s="493">
        <f t="shared" si="354"/>
        <v>69</v>
      </c>
      <c r="CP428" s="493">
        <f t="shared" si="355"/>
        <v>69</v>
      </c>
      <c r="CQ428"/>
      <c r="CR428" s="255">
        <f t="shared" si="356"/>
        <v>-4</v>
      </c>
      <c r="CS428" s="256">
        <f t="shared" si="357"/>
        <v>-1</v>
      </c>
    </row>
    <row r="429" spans="1:97" ht="15" customHeight="1" x14ac:dyDescent="0.25">
      <c r="A429" s="9"/>
      <c r="B429" s="480">
        <v>86</v>
      </c>
      <c r="C429" s="481" t="s">
        <v>609</v>
      </c>
      <c r="D429" s="481" t="s">
        <v>377</v>
      </c>
      <c r="E429" s="482" t="s">
        <v>792</v>
      </c>
      <c r="F429" s="483">
        <v>27</v>
      </c>
      <c r="G429" s="484">
        <v>27</v>
      </c>
      <c r="H429" s="484">
        <v>0</v>
      </c>
      <c r="I429" s="484">
        <v>64</v>
      </c>
      <c r="J429" s="484">
        <v>61</v>
      </c>
      <c r="K429" s="484">
        <v>0</v>
      </c>
      <c r="L429" s="146">
        <v>56</v>
      </c>
      <c r="M429" s="146">
        <v>56</v>
      </c>
      <c r="N429" s="146">
        <v>56</v>
      </c>
      <c r="O429" s="486"/>
      <c r="P429" s="487">
        <v>11</v>
      </c>
      <c r="Q429" s="484">
        <v>22</v>
      </c>
      <c r="R429" s="484">
        <v>0</v>
      </c>
      <c r="S429" s="484">
        <v>22</v>
      </c>
      <c r="T429" s="484">
        <v>22</v>
      </c>
      <c r="U429" s="484">
        <v>0</v>
      </c>
      <c r="V429" s="233">
        <v>22</v>
      </c>
      <c r="W429" s="234">
        <v>22</v>
      </c>
      <c r="X429" s="235">
        <v>22</v>
      </c>
      <c r="Y429" s="489"/>
      <c r="Z429" s="487">
        <v>9</v>
      </c>
      <c r="AA429" s="484">
        <v>9</v>
      </c>
      <c r="AB429" s="484">
        <v>0</v>
      </c>
      <c r="AC429" s="484">
        <v>9</v>
      </c>
      <c r="AD429" s="484">
        <v>9</v>
      </c>
      <c r="AE429" s="484">
        <v>0</v>
      </c>
      <c r="AF429" s="146">
        <v>9</v>
      </c>
      <c r="AG429" s="146">
        <v>9</v>
      </c>
      <c r="AH429" s="146">
        <v>9</v>
      </c>
      <c r="AI429" s="489"/>
      <c r="AJ429" s="487">
        <v>30</v>
      </c>
      <c r="AK429" s="484">
        <v>30</v>
      </c>
      <c r="AL429" s="484">
        <v>0</v>
      </c>
      <c r="AM429" s="484">
        <v>30</v>
      </c>
      <c r="AN429" s="484">
        <v>39</v>
      </c>
      <c r="AO429" s="484">
        <v>0</v>
      </c>
      <c r="AP429" s="146">
        <v>24</v>
      </c>
      <c r="AQ429" s="146">
        <v>24</v>
      </c>
      <c r="AR429" s="146">
        <v>24</v>
      </c>
      <c r="AS429" s="489"/>
      <c r="AT429" s="487">
        <v>54</v>
      </c>
      <c r="AU429" s="484">
        <v>54</v>
      </c>
      <c r="AV429" s="484">
        <v>0</v>
      </c>
      <c r="AW429" s="484">
        <v>43</v>
      </c>
      <c r="AX429" s="127">
        <v>53</v>
      </c>
      <c r="AY429" s="484">
        <v>0</v>
      </c>
      <c r="AZ429" s="146">
        <v>43</v>
      </c>
      <c r="BA429" s="146">
        <v>43</v>
      </c>
      <c r="BB429" s="146">
        <v>43</v>
      </c>
      <c r="BC429" s="489"/>
      <c r="BD429" s="487">
        <v>19</v>
      </c>
      <c r="BE429" s="484">
        <v>19</v>
      </c>
      <c r="BF429" s="484">
        <v>0</v>
      </c>
      <c r="BG429" s="484">
        <v>19</v>
      </c>
      <c r="BH429" s="484">
        <v>25</v>
      </c>
      <c r="BI429" s="484">
        <v>0</v>
      </c>
      <c r="BJ429" s="146">
        <v>19</v>
      </c>
      <c r="BK429" s="146">
        <v>19</v>
      </c>
      <c r="BL429" s="146">
        <v>19</v>
      </c>
      <c r="BM429" s="489"/>
      <c r="BN429" s="487">
        <v>18</v>
      </c>
      <c r="BO429" s="484">
        <v>18</v>
      </c>
      <c r="BP429" s="484">
        <v>0</v>
      </c>
      <c r="BQ429" s="484">
        <v>26</v>
      </c>
      <c r="BR429" s="146">
        <v>30</v>
      </c>
      <c r="BS429" s="146">
        <v>0</v>
      </c>
      <c r="BT429" s="146">
        <v>28</v>
      </c>
      <c r="BU429" s="146">
        <v>28</v>
      </c>
      <c r="BV429" s="146">
        <v>28</v>
      </c>
      <c r="BW429" s="490"/>
      <c r="BX429" s="487">
        <v>8</v>
      </c>
      <c r="BY429" s="484">
        <v>8</v>
      </c>
      <c r="BZ429" s="484">
        <v>0</v>
      </c>
      <c r="CA429" s="484">
        <v>8</v>
      </c>
      <c r="CB429" s="484">
        <v>8</v>
      </c>
      <c r="CC429" s="484">
        <v>0</v>
      </c>
      <c r="CD429" s="146">
        <v>0</v>
      </c>
      <c r="CE429" s="146">
        <v>7</v>
      </c>
      <c r="CF429" s="146">
        <v>7</v>
      </c>
      <c r="CG429" s="491"/>
      <c r="CH429" s="492">
        <f t="shared" si="347"/>
        <v>176</v>
      </c>
      <c r="CI429" s="493">
        <f t="shared" si="348"/>
        <v>187</v>
      </c>
      <c r="CJ429" s="493">
        <f t="shared" si="349"/>
        <v>0</v>
      </c>
      <c r="CK429" s="493">
        <f t="shared" si="350"/>
        <v>221</v>
      </c>
      <c r="CL429" s="493">
        <f t="shared" si="351"/>
        <v>247</v>
      </c>
      <c r="CM429" s="493">
        <f t="shared" si="352"/>
        <v>0</v>
      </c>
      <c r="CN429" s="493">
        <f t="shared" si="353"/>
        <v>201</v>
      </c>
      <c r="CO429" s="493">
        <f t="shared" si="354"/>
        <v>208</v>
      </c>
      <c r="CP429" s="493">
        <f t="shared" si="355"/>
        <v>208</v>
      </c>
      <c r="CQ429"/>
      <c r="CR429" s="255">
        <f t="shared" si="356"/>
        <v>-13</v>
      </c>
      <c r="CS429" s="256">
        <f t="shared" si="357"/>
        <v>21</v>
      </c>
    </row>
    <row r="430" spans="1:97" ht="15" customHeight="1" x14ac:dyDescent="0.25">
      <c r="A430" s="9"/>
      <c r="B430" s="480">
        <v>86</v>
      </c>
      <c r="C430" s="481" t="s">
        <v>609</v>
      </c>
      <c r="D430" s="481" t="s">
        <v>378</v>
      </c>
      <c r="E430" s="482" t="s">
        <v>793</v>
      </c>
      <c r="F430" s="483">
        <v>18</v>
      </c>
      <c r="G430" s="484">
        <v>18</v>
      </c>
      <c r="H430" s="484">
        <v>0</v>
      </c>
      <c r="I430" s="484">
        <v>30</v>
      </c>
      <c r="J430" s="484">
        <v>42</v>
      </c>
      <c r="K430" s="484">
        <v>0</v>
      </c>
      <c r="L430" s="146">
        <v>36</v>
      </c>
      <c r="M430" s="146">
        <v>38</v>
      </c>
      <c r="N430" s="146">
        <v>38</v>
      </c>
      <c r="O430" s="486"/>
      <c r="P430" s="487">
        <v>9</v>
      </c>
      <c r="Q430" s="484">
        <v>12</v>
      </c>
      <c r="R430" s="484">
        <v>0</v>
      </c>
      <c r="S430" s="484">
        <v>19</v>
      </c>
      <c r="T430" s="484">
        <v>22</v>
      </c>
      <c r="U430" s="484">
        <v>0</v>
      </c>
      <c r="V430" s="233">
        <v>22</v>
      </c>
      <c r="W430" s="234">
        <v>22</v>
      </c>
      <c r="X430" s="235">
        <v>22</v>
      </c>
      <c r="Y430" s="489"/>
      <c r="Z430" s="487">
        <v>9</v>
      </c>
      <c r="AA430" s="484">
        <v>9</v>
      </c>
      <c r="AB430" s="484">
        <v>0</v>
      </c>
      <c r="AC430" s="484">
        <v>9</v>
      </c>
      <c r="AD430" s="484">
        <v>9</v>
      </c>
      <c r="AE430" s="484">
        <v>0</v>
      </c>
      <c r="AF430" s="146">
        <v>9</v>
      </c>
      <c r="AG430" s="146">
        <v>9</v>
      </c>
      <c r="AH430" s="146">
        <v>9</v>
      </c>
      <c r="AI430" s="489"/>
      <c r="AJ430" s="487">
        <v>18</v>
      </c>
      <c r="AK430" s="484">
        <v>18</v>
      </c>
      <c r="AL430" s="484">
        <v>0</v>
      </c>
      <c r="AM430" s="484">
        <v>18</v>
      </c>
      <c r="AN430" s="484">
        <v>37</v>
      </c>
      <c r="AO430" s="484">
        <v>0</v>
      </c>
      <c r="AP430" s="146">
        <v>27</v>
      </c>
      <c r="AQ430" s="146">
        <v>27</v>
      </c>
      <c r="AR430" s="146">
        <v>27</v>
      </c>
      <c r="AS430" s="489"/>
      <c r="AT430" s="487">
        <v>9</v>
      </c>
      <c r="AU430" s="484">
        <v>9</v>
      </c>
      <c r="AV430" s="484">
        <v>0</v>
      </c>
      <c r="AW430" s="484">
        <v>18</v>
      </c>
      <c r="AX430" s="127">
        <v>9</v>
      </c>
      <c r="AY430" s="484">
        <v>0</v>
      </c>
      <c r="AZ430" s="146">
        <v>7</v>
      </c>
      <c r="BA430" s="146">
        <v>7</v>
      </c>
      <c r="BB430" s="146">
        <v>7</v>
      </c>
      <c r="BC430" s="489"/>
      <c r="BD430" s="487">
        <v>28</v>
      </c>
      <c r="BE430" s="484">
        <v>28</v>
      </c>
      <c r="BF430" s="484">
        <v>0</v>
      </c>
      <c r="BG430" s="484">
        <v>28</v>
      </c>
      <c r="BH430" s="484">
        <v>26</v>
      </c>
      <c r="BI430" s="484">
        <v>0</v>
      </c>
      <c r="BJ430" s="146">
        <v>13</v>
      </c>
      <c r="BK430" s="146">
        <v>13</v>
      </c>
      <c r="BL430" s="146">
        <v>13</v>
      </c>
      <c r="BM430" s="489"/>
      <c r="BN430" s="487">
        <v>18</v>
      </c>
      <c r="BO430" s="484">
        <v>18</v>
      </c>
      <c r="BP430" s="484">
        <v>0</v>
      </c>
      <c r="BQ430" s="484">
        <v>24</v>
      </c>
      <c r="BR430" s="146">
        <v>18</v>
      </c>
      <c r="BS430" s="146">
        <v>0</v>
      </c>
      <c r="BT430" s="146">
        <v>17</v>
      </c>
      <c r="BU430" s="146">
        <v>17</v>
      </c>
      <c r="BV430" s="146">
        <v>17</v>
      </c>
      <c r="BW430" s="490"/>
      <c r="BX430" s="487">
        <v>8</v>
      </c>
      <c r="BY430" s="484">
        <v>8</v>
      </c>
      <c r="BZ430" s="484">
        <v>0</v>
      </c>
      <c r="CA430" s="484">
        <v>8</v>
      </c>
      <c r="CB430" s="484">
        <v>8</v>
      </c>
      <c r="CC430" s="484">
        <v>0</v>
      </c>
      <c r="CD430" s="146">
        <v>0</v>
      </c>
      <c r="CE430" s="146">
        <v>8</v>
      </c>
      <c r="CF430" s="146">
        <v>8</v>
      </c>
      <c r="CG430" s="491"/>
      <c r="CH430" s="492">
        <f t="shared" si="347"/>
        <v>117</v>
      </c>
      <c r="CI430" s="493">
        <f t="shared" si="348"/>
        <v>120</v>
      </c>
      <c r="CJ430" s="493">
        <f t="shared" si="349"/>
        <v>0</v>
      </c>
      <c r="CK430" s="493">
        <f t="shared" si="350"/>
        <v>154</v>
      </c>
      <c r="CL430" s="493">
        <f t="shared" si="351"/>
        <v>171</v>
      </c>
      <c r="CM430" s="493">
        <f t="shared" si="352"/>
        <v>0</v>
      </c>
      <c r="CN430" s="493">
        <f t="shared" si="353"/>
        <v>131</v>
      </c>
      <c r="CO430" s="493">
        <f t="shared" si="354"/>
        <v>141</v>
      </c>
      <c r="CP430" s="493">
        <f t="shared" si="355"/>
        <v>141</v>
      </c>
      <c r="CQ430"/>
      <c r="CR430" s="255">
        <f t="shared" si="356"/>
        <v>-13</v>
      </c>
      <c r="CS430" s="256">
        <f t="shared" si="357"/>
        <v>21</v>
      </c>
    </row>
    <row r="431" spans="1:97" ht="15" customHeight="1" x14ac:dyDescent="0.25">
      <c r="A431" s="9"/>
      <c r="B431" s="480">
        <v>86</v>
      </c>
      <c r="C431" s="481" t="s">
        <v>609</v>
      </c>
      <c r="D431" s="481" t="s">
        <v>379</v>
      </c>
      <c r="E431" s="482" t="s">
        <v>794</v>
      </c>
      <c r="F431" s="483">
        <v>9</v>
      </c>
      <c r="G431" s="484">
        <v>9</v>
      </c>
      <c r="H431" s="484">
        <v>0</v>
      </c>
      <c r="I431" s="484">
        <v>9</v>
      </c>
      <c r="J431" s="484">
        <v>9</v>
      </c>
      <c r="K431" s="484">
        <v>0</v>
      </c>
      <c r="L431" s="146">
        <v>9</v>
      </c>
      <c r="M431" s="146">
        <v>9</v>
      </c>
      <c r="N431" s="146">
        <v>9</v>
      </c>
      <c r="O431" s="486"/>
      <c r="P431" s="487">
        <v>1</v>
      </c>
      <c r="Q431" s="484">
        <v>1</v>
      </c>
      <c r="R431" s="484">
        <v>0</v>
      </c>
      <c r="S431" s="488"/>
      <c r="T431" s="488"/>
      <c r="U431" s="488"/>
      <c r="V431" s="239"/>
      <c r="W431" s="243"/>
      <c r="X431" s="244"/>
      <c r="Y431" s="489"/>
      <c r="Z431" s="487">
        <v>0</v>
      </c>
      <c r="AA431" s="484">
        <v>0</v>
      </c>
      <c r="AB431" s="484">
        <v>0</v>
      </c>
      <c r="AC431" s="484">
        <v>0</v>
      </c>
      <c r="AD431" s="488"/>
      <c r="AE431" s="488"/>
      <c r="AF431" s="146"/>
      <c r="AG431" s="146"/>
      <c r="AH431" s="146"/>
      <c r="AI431" s="489"/>
      <c r="AJ431" s="487">
        <v>0</v>
      </c>
      <c r="AK431" s="484">
        <v>0</v>
      </c>
      <c r="AL431" s="484">
        <v>0</v>
      </c>
      <c r="AM431" s="484">
        <v>0</v>
      </c>
      <c r="AN431" s="484">
        <v>0</v>
      </c>
      <c r="AO431" s="484">
        <v>0</v>
      </c>
      <c r="AP431" s="146">
        <v>0</v>
      </c>
      <c r="AQ431" s="146">
        <v>0</v>
      </c>
      <c r="AR431" s="146">
        <v>0</v>
      </c>
      <c r="AS431" s="489"/>
      <c r="AT431" s="487">
        <v>9</v>
      </c>
      <c r="AU431" s="484">
        <v>9</v>
      </c>
      <c r="AV431" s="484">
        <v>0</v>
      </c>
      <c r="AW431" s="484">
        <v>0</v>
      </c>
      <c r="AX431" s="127">
        <v>7</v>
      </c>
      <c r="AY431" s="484">
        <v>0</v>
      </c>
      <c r="AZ431" s="146">
        <v>5</v>
      </c>
      <c r="BA431" s="146">
        <v>5</v>
      </c>
      <c r="BB431" s="146">
        <v>5</v>
      </c>
      <c r="BC431" s="489"/>
      <c r="BD431" s="487">
        <v>0</v>
      </c>
      <c r="BE431" s="484">
        <v>0</v>
      </c>
      <c r="BF431" s="484">
        <v>0</v>
      </c>
      <c r="BG431" s="484">
        <v>0</v>
      </c>
      <c r="BH431" s="484">
        <v>0</v>
      </c>
      <c r="BI431" s="484">
        <v>0</v>
      </c>
      <c r="BJ431" s="146">
        <v>0</v>
      </c>
      <c r="BK431" s="146">
        <v>0</v>
      </c>
      <c r="BL431" s="146">
        <v>0</v>
      </c>
      <c r="BM431" s="489"/>
      <c r="BN431" s="487">
        <v>3</v>
      </c>
      <c r="BO431" s="484">
        <v>3</v>
      </c>
      <c r="BP431" s="484">
        <v>0</v>
      </c>
      <c r="BQ431" s="484">
        <v>0</v>
      </c>
      <c r="BR431" s="146">
        <v>0</v>
      </c>
      <c r="BS431" s="146">
        <v>0</v>
      </c>
      <c r="BT431" s="146">
        <v>0</v>
      </c>
      <c r="BU431" s="146"/>
      <c r="BV431" s="146"/>
      <c r="BW431" s="490"/>
      <c r="BX431" s="487">
        <v>3</v>
      </c>
      <c r="BY431" s="484">
        <v>3</v>
      </c>
      <c r="BZ431" s="484">
        <v>0</v>
      </c>
      <c r="CA431" s="484">
        <v>3</v>
      </c>
      <c r="CB431" s="484">
        <v>0</v>
      </c>
      <c r="CC431" s="484">
        <v>0</v>
      </c>
      <c r="CD431" s="146">
        <v>0</v>
      </c>
      <c r="CE431" s="146">
        <v>0</v>
      </c>
      <c r="CF431" s="146">
        <v>0</v>
      </c>
      <c r="CG431" s="491"/>
      <c r="CH431" s="492">
        <f t="shared" si="347"/>
        <v>25</v>
      </c>
      <c r="CI431" s="493">
        <f t="shared" si="348"/>
        <v>25</v>
      </c>
      <c r="CJ431" s="493">
        <f t="shared" si="349"/>
        <v>0</v>
      </c>
      <c r="CK431" s="493">
        <f t="shared" si="350"/>
        <v>12</v>
      </c>
      <c r="CL431" s="493">
        <f t="shared" si="351"/>
        <v>16</v>
      </c>
      <c r="CM431" s="493">
        <f t="shared" si="352"/>
        <v>0</v>
      </c>
      <c r="CN431" s="493">
        <f t="shared" si="353"/>
        <v>14</v>
      </c>
      <c r="CO431" s="493">
        <f t="shared" si="354"/>
        <v>14</v>
      </c>
      <c r="CP431" s="493">
        <f t="shared" si="355"/>
        <v>14</v>
      </c>
      <c r="CQ431"/>
      <c r="CR431" s="255">
        <f t="shared" si="356"/>
        <v>2</v>
      </c>
      <c r="CS431" s="256">
        <f t="shared" si="357"/>
        <v>-11</v>
      </c>
    </row>
    <row r="432" spans="1:97" ht="15" customHeight="1" x14ac:dyDescent="0.25">
      <c r="A432" s="9"/>
      <c r="B432" s="480">
        <v>86</v>
      </c>
      <c r="C432" s="481" t="s">
        <v>609</v>
      </c>
      <c r="D432" s="481" t="s">
        <v>380</v>
      </c>
      <c r="E432" s="482" t="s">
        <v>795</v>
      </c>
      <c r="F432" s="483">
        <v>9</v>
      </c>
      <c r="G432" s="484">
        <v>9</v>
      </c>
      <c r="H432" s="484">
        <v>0</v>
      </c>
      <c r="I432" s="484">
        <v>29</v>
      </c>
      <c r="J432" s="484">
        <v>26</v>
      </c>
      <c r="K432" s="484">
        <v>0</v>
      </c>
      <c r="L432" s="146">
        <v>26</v>
      </c>
      <c r="M432" s="146">
        <v>26</v>
      </c>
      <c r="N432" s="146">
        <v>26</v>
      </c>
      <c r="O432" s="486"/>
      <c r="P432" s="487">
        <v>45</v>
      </c>
      <c r="Q432" s="484">
        <v>0</v>
      </c>
      <c r="R432" s="484">
        <v>0</v>
      </c>
      <c r="S432" s="488"/>
      <c r="T432" s="488"/>
      <c r="U432" s="488"/>
      <c r="V432" s="239"/>
      <c r="W432" s="243"/>
      <c r="X432" s="244"/>
      <c r="Y432" s="489"/>
      <c r="Z432" s="487">
        <v>18</v>
      </c>
      <c r="AA432" s="484">
        <v>18</v>
      </c>
      <c r="AB432" s="484">
        <v>0</v>
      </c>
      <c r="AC432" s="484">
        <v>17</v>
      </c>
      <c r="AD432" s="484">
        <v>18</v>
      </c>
      <c r="AE432" s="484">
        <v>0</v>
      </c>
      <c r="AF432" s="146">
        <v>18</v>
      </c>
      <c r="AG432" s="146">
        <v>18</v>
      </c>
      <c r="AH432" s="146">
        <v>18</v>
      </c>
      <c r="AI432" s="489"/>
      <c r="AJ432" s="487">
        <v>9</v>
      </c>
      <c r="AK432" s="484">
        <v>9</v>
      </c>
      <c r="AL432" s="484">
        <v>0</v>
      </c>
      <c r="AM432" s="484">
        <v>9</v>
      </c>
      <c r="AN432" s="484">
        <v>9</v>
      </c>
      <c r="AO432" s="484">
        <v>0</v>
      </c>
      <c r="AP432" s="146">
        <v>6</v>
      </c>
      <c r="AQ432" s="146">
        <v>6</v>
      </c>
      <c r="AR432" s="146">
        <v>6</v>
      </c>
      <c r="AS432" s="489"/>
      <c r="AT432" s="487">
        <v>9</v>
      </c>
      <c r="AU432" s="484">
        <v>9</v>
      </c>
      <c r="AV432" s="484">
        <v>0</v>
      </c>
      <c r="AW432" s="484">
        <v>9</v>
      </c>
      <c r="AX432" s="127">
        <v>8</v>
      </c>
      <c r="AY432" s="484">
        <v>0</v>
      </c>
      <c r="AZ432" s="146">
        <v>7</v>
      </c>
      <c r="BA432" s="146">
        <v>7</v>
      </c>
      <c r="BB432" s="146">
        <v>7</v>
      </c>
      <c r="BC432" s="489"/>
      <c r="BD432" s="487">
        <v>9</v>
      </c>
      <c r="BE432" s="484">
        <v>9</v>
      </c>
      <c r="BF432" s="484">
        <v>0</v>
      </c>
      <c r="BG432" s="484">
        <v>0</v>
      </c>
      <c r="BH432" s="484">
        <v>17</v>
      </c>
      <c r="BI432" s="484">
        <v>0</v>
      </c>
      <c r="BJ432" s="146">
        <v>12</v>
      </c>
      <c r="BK432" s="146">
        <v>12</v>
      </c>
      <c r="BL432" s="146">
        <v>12</v>
      </c>
      <c r="BM432" s="489"/>
      <c r="BN432" s="487">
        <v>18</v>
      </c>
      <c r="BO432" s="484">
        <v>18</v>
      </c>
      <c r="BP432" s="484">
        <v>0</v>
      </c>
      <c r="BQ432" s="484">
        <v>16</v>
      </c>
      <c r="BR432" s="146">
        <v>27</v>
      </c>
      <c r="BS432" s="146">
        <v>0</v>
      </c>
      <c r="BT432" s="146">
        <v>16</v>
      </c>
      <c r="BU432" s="146">
        <v>16</v>
      </c>
      <c r="BV432" s="146">
        <v>16</v>
      </c>
      <c r="BW432" s="490"/>
      <c r="BX432" s="487">
        <v>8</v>
      </c>
      <c r="BY432" s="484">
        <v>8</v>
      </c>
      <c r="BZ432" s="484">
        <v>0</v>
      </c>
      <c r="CA432" s="484">
        <v>8</v>
      </c>
      <c r="CB432" s="484">
        <v>8</v>
      </c>
      <c r="CC432" s="484">
        <v>0</v>
      </c>
      <c r="CD432" s="146">
        <v>0</v>
      </c>
      <c r="CE432" s="146">
        <v>8</v>
      </c>
      <c r="CF432" s="146">
        <v>8</v>
      </c>
      <c r="CG432" s="491"/>
      <c r="CH432" s="492">
        <f t="shared" si="347"/>
        <v>125</v>
      </c>
      <c r="CI432" s="493">
        <f t="shared" si="348"/>
        <v>80</v>
      </c>
      <c r="CJ432" s="493">
        <f t="shared" si="349"/>
        <v>0</v>
      </c>
      <c r="CK432" s="493">
        <f t="shared" si="350"/>
        <v>88</v>
      </c>
      <c r="CL432" s="493">
        <f t="shared" si="351"/>
        <v>113</v>
      </c>
      <c r="CM432" s="493">
        <f t="shared" si="352"/>
        <v>0</v>
      </c>
      <c r="CN432" s="493">
        <f t="shared" si="353"/>
        <v>85</v>
      </c>
      <c r="CO432" s="493">
        <f t="shared" si="354"/>
        <v>93</v>
      </c>
      <c r="CP432" s="493">
        <f t="shared" si="355"/>
        <v>93</v>
      </c>
      <c r="CQ432"/>
      <c r="CR432" s="255">
        <f t="shared" si="356"/>
        <v>5</v>
      </c>
      <c r="CS432" s="256">
        <f t="shared" si="357"/>
        <v>13</v>
      </c>
    </row>
    <row r="433" spans="1:97" ht="15" customHeight="1" x14ac:dyDescent="0.25">
      <c r="A433" s="9"/>
      <c r="B433" s="480">
        <v>86</v>
      </c>
      <c r="C433" s="481" t="s">
        <v>609</v>
      </c>
      <c r="D433" s="481" t="s">
        <v>381</v>
      </c>
      <c r="E433" s="482" t="s">
        <v>796</v>
      </c>
      <c r="F433" s="483">
        <v>0</v>
      </c>
      <c r="G433" s="484">
        <v>0</v>
      </c>
      <c r="H433" s="484">
        <v>0</v>
      </c>
      <c r="I433" s="484">
        <v>0</v>
      </c>
      <c r="J433" s="484">
        <v>0</v>
      </c>
      <c r="K433" s="484">
        <v>0</v>
      </c>
      <c r="L433" s="146">
        <v>0</v>
      </c>
      <c r="M433" s="146">
        <v>0</v>
      </c>
      <c r="N433" s="146">
        <v>0</v>
      </c>
      <c r="O433" s="486"/>
      <c r="P433" s="487">
        <v>0</v>
      </c>
      <c r="Q433" s="484">
        <v>0</v>
      </c>
      <c r="R433" s="484">
        <v>0</v>
      </c>
      <c r="S433" s="488"/>
      <c r="T433" s="488"/>
      <c r="U433" s="488"/>
      <c r="V433" s="233"/>
      <c r="W433" s="234"/>
      <c r="X433" s="235"/>
      <c r="Y433" s="489"/>
      <c r="Z433" s="487">
        <v>9</v>
      </c>
      <c r="AA433" s="484">
        <v>9</v>
      </c>
      <c r="AB433" s="484">
        <v>0</v>
      </c>
      <c r="AC433" s="484">
        <v>9</v>
      </c>
      <c r="AD433" s="484">
        <v>9</v>
      </c>
      <c r="AE433" s="484">
        <v>0</v>
      </c>
      <c r="AF433" s="146">
        <v>9</v>
      </c>
      <c r="AG433" s="146">
        <v>9</v>
      </c>
      <c r="AH433" s="146">
        <v>9</v>
      </c>
      <c r="AI433" s="489"/>
      <c r="AJ433" s="487">
        <v>0</v>
      </c>
      <c r="AK433" s="484">
        <v>0</v>
      </c>
      <c r="AL433" s="484">
        <v>0</v>
      </c>
      <c r="AM433" s="484">
        <v>0</v>
      </c>
      <c r="AN433" s="484">
        <v>0</v>
      </c>
      <c r="AO433" s="484">
        <v>0</v>
      </c>
      <c r="AP433" s="146">
        <v>0</v>
      </c>
      <c r="AQ433" s="146">
        <v>0</v>
      </c>
      <c r="AR433" s="146">
        <v>0</v>
      </c>
      <c r="AS433" s="489"/>
      <c r="AT433" s="487">
        <v>0</v>
      </c>
      <c r="AU433" s="484">
        <v>0</v>
      </c>
      <c r="AV433" s="484">
        <v>0</v>
      </c>
      <c r="AW433" s="484">
        <v>0</v>
      </c>
      <c r="AX433" s="127"/>
      <c r="AY433" s="488"/>
      <c r="AZ433" s="146"/>
      <c r="BA433" s="146"/>
      <c r="BB433" s="146"/>
      <c r="BC433" s="489"/>
      <c r="BD433" s="487">
        <v>0</v>
      </c>
      <c r="BE433" s="484">
        <v>0</v>
      </c>
      <c r="BF433" s="484">
        <v>0</v>
      </c>
      <c r="BG433" s="484">
        <v>0</v>
      </c>
      <c r="BH433" s="484">
        <v>0</v>
      </c>
      <c r="BI433" s="484">
        <v>0</v>
      </c>
      <c r="BJ433" s="146">
        <v>0</v>
      </c>
      <c r="BK433" s="146">
        <v>0</v>
      </c>
      <c r="BL433" s="146">
        <v>0</v>
      </c>
      <c r="BM433" s="489"/>
      <c r="BN433" s="487">
        <v>9</v>
      </c>
      <c r="BO433" s="484">
        <v>9</v>
      </c>
      <c r="BP433" s="484">
        <v>0</v>
      </c>
      <c r="BQ433" s="484">
        <v>0</v>
      </c>
      <c r="BR433" s="146">
        <v>9</v>
      </c>
      <c r="BS433" s="146">
        <v>0</v>
      </c>
      <c r="BT433" s="146">
        <v>8</v>
      </c>
      <c r="BU433" s="146">
        <v>8</v>
      </c>
      <c r="BV433" s="146">
        <v>8</v>
      </c>
      <c r="BW433" s="490"/>
      <c r="BX433" s="487">
        <v>8</v>
      </c>
      <c r="BY433" s="484">
        <v>8</v>
      </c>
      <c r="BZ433" s="484">
        <v>0</v>
      </c>
      <c r="CA433" s="484">
        <v>8</v>
      </c>
      <c r="CB433" s="484">
        <v>8</v>
      </c>
      <c r="CC433" s="484">
        <v>0</v>
      </c>
      <c r="CD433" s="146">
        <v>0</v>
      </c>
      <c r="CE433" s="146">
        <v>8</v>
      </c>
      <c r="CF433" s="146">
        <v>8</v>
      </c>
      <c r="CG433" s="491"/>
      <c r="CH433" s="492">
        <f t="shared" si="347"/>
        <v>26</v>
      </c>
      <c r="CI433" s="493">
        <f t="shared" si="348"/>
        <v>26</v>
      </c>
      <c r="CJ433" s="493">
        <f t="shared" si="349"/>
        <v>0</v>
      </c>
      <c r="CK433" s="493">
        <f t="shared" si="350"/>
        <v>17</v>
      </c>
      <c r="CL433" s="493">
        <f t="shared" si="351"/>
        <v>26</v>
      </c>
      <c r="CM433" s="493">
        <f t="shared" si="352"/>
        <v>0</v>
      </c>
      <c r="CN433" s="493">
        <f t="shared" si="353"/>
        <v>17</v>
      </c>
      <c r="CO433" s="493">
        <f t="shared" si="354"/>
        <v>25</v>
      </c>
      <c r="CP433" s="493">
        <f t="shared" si="355"/>
        <v>25</v>
      </c>
      <c r="CQ433"/>
      <c r="CR433" s="255">
        <f t="shared" si="356"/>
        <v>8</v>
      </c>
      <c r="CS433" s="256">
        <f t="shared" si="357"/>
        <v>-1</v>
      </c>
    </row>
    <row r="434" spans="1:97" ht="15" customHeight="1" x14ac:dyDescent="0.25">
      <c r="A434" s="9"/>
      <c r="B434" s="480">
        <v>86</v>
      </c>
      <c r="C434" s="481" t="s">
        <v>609</v>
      </c>
      <c r="D434" s="481" t="s">
        <v>382</v>
      </c>
      <c r="E434" s="482" t="s">
        <v>797</v>
      </c>
      <c r="F434" s="483">
        <v>9</v>
      </c>
      <c r="G434" s="484">
        <v>9</v>
      </c>
      <c r="H434" s="484">
        <v>0</v>
      </c>
      <c r="I434" s="484">
        <v>31</v>
      </c>
      <c r="J434" s="484">
        <v>40</v>
      </c>
      <c r="K434" s="484">
        <v>0</v>
      </c>
      <c r="L434" s="146">
        <v>29</v>
      </c>
      <c r="M434" s="146">
        <v>29</v>
      </c>
      <c r="N434" s="146">
        <v>29</v>
      </c>
      <c r="O434" s="486"/>
      <c r="P434" s="487">
        <v>0</v>
      </c>
      <c r="Q434" s="484">
        <v>0</v>
      </c>
      <c r="R434" s="484">
        <v>0</v>
      </c>
      <c r="S434" s="488"/>
      <c r="T434" s="488"/>
      <c r="U434" s="488"/>
      <c r="V434" s="239"/>
      <c r="W434" s="243"/>
      <c r="X434" s="244"/>
      <c r="Y434" s="489"/>
      <c r="Z434" s="487">
        <v>9</v>
      </c>
      <c r="AA434" s="484">
        <v>9</v>
      </c>
      <c r="AB434" s="484">
        <v>0</v>
      </c>
      <c r="AC434" s="484">
        <v>9</v>
      </c>
      <c r="AD434" s="484">
        <v>9</v>
      </c>
      <c r="AE434" s="484">
        <v>0</v>
      </c>
      <c r="AF434" s="146">
        <v>9</v>
      </c>
      <c r="AG434" s="146">
        <v>9</v>
      </c>
      <c r="AH434" s="146">
        <v>9</v>
      </c>
      <c r="AI434" s="489"/>
      <c r="AJ434" s="487">
        <v>0</v>
      </c>
      <c r="AK434" s="484">
        <v>0</v>
      </c>
      <c r="AL434" s="484">
        <v>0</v>
      </c>
      <c r="AM434" s="484">
        <v>5</v>
      </c>
      <c r="AN434" s="484">
        <v>18</v>
      </c>
      <c r="AO434" s="484">
        <v>0</v>
      </c>
      <c r="AP434" s="177">
        <v>4</v>
      </c>
      <c r="AQ434" s="177">
        <v>4</v>
      </c>
      <c r="AR434" s="177">
        <v>4</v>
      </c>
      <c r="AS434" s="489"/>
      <c r="AT434" s="487">
        <v>18</v>
      </c>
      <c r="AU434" s="484">
        <v>18</v>
      </c>
      <c r="AV434" s="484">
        <v>0</v>
      </c>
      <c r="AW434" s="484">
        <v>18</v>
      </c>
      <c r="AX434" s="127">
        <v>18</v>
      </c>
      <c r="AY434" s="484">
        <v>0</v>
      </c>
      <c r="AZ434" s="146">
        <v>15</v>
      </c>
      <c r="BA434" s="146">
        <v>15</v>
      </c>
      <c r="BB434" s="146">
        <v>15</v>
      </c>
      <c r="BC434" s="489"/>
      <c r="BD434" s="487">
        <v>3</v>
      </c>
      <c r="BE434" s="484">
        <v>3</v>
      </c>
      <c r="BF434" s="484">
        <v>0</v>
      </c>
      <c r="BG434" s="484">
        <v>0</v>
      </c>
      <c r="BH434" s="484">
        <v>0</v>
      </c>
      <c r="BI434" s="484">
        <v>0</v>
      </c>
      <c r="BJ434" s="146">
        <v>0</v>
      </c>
      <c r="BK434" s="146">
        <v>0</v>
      </c>
      <c r="BL434" s="146">
        <v>0</v>
      </c>
      <c r="BM434" s="489"/>
      <c r="BN434" s="487">
        <v>9</v>
      </c>
      <c r="BO434" s="484">
        <v>9</v>
      </c>
      <c r="BP434" s="484">
        <v>0</v>
      </c>
      <c r="BQ434" s="484">
        <v>16</v>
      </c>
      <c r="BR434" s="146">
        <v>9</v>
      </c>
      <c r="BS434" s="146">
        <v>0</v>
      </c>
      <c r="BT434" s="146">
        <v>8</v>
      </c>
      <c r="BU434" s="146">
        <v>8</v>
      </c>
      <c r="BV434" s="146">
        <v>8</v>
      </c>
      <c r="BW434" s="490"/>
      <c r="BX434" s="487">
        <v>0</v>
      </c>
      <c r="BY434" s="484">
        <v>0</v>
      </c>
      <c r="BZ434" s="484">
        <v>0</v>
      </c>
      <c r="CA434" s="484">
        <v>0</v>
      </c>
      <c r="CB434" s="484">
        <v>0</v>
      </c>
      <c r="CC434" s="484">
        <v>0</v>
      </c>
      <c r="CD434" s="146">
        <v>0</v>
      </c>
      <c r="CE434" s="146">
        <v>0</v>
      </c>
      <c r="CF434" s="146">
        <v>0</v>
      </c>
      <c r="CG434" s="491"/>
      <c r="CH434" s="492">
        <f t="shared" si="347"/>
        <v>48</v>
      </c>
      <c r="CI434" s="493">
        <f t="shared" si="348"/>
        <v>48</v>
      </c>
      <c r="CJ434" s="493">
        <f t="shared" si="349"/>
        <v>0</v>
      </c>
      <c r="CK434" s="493">
        <f t="shared" si="350"/>
        <v>79</v>
      </c>
      <c r="CL434" s="493">
        <f t="shared" si="351"/>
        <v>94</v>
      </c>
      <c r="CM434" s="493">
        <f t="shared" si="352"/>
        <v>0</v>
      </c>
      <c r="CN434" s="493">
        <f t="shared" si="353"/>
        <v>65</v>
      </c>
      <c r="CO434" s="493">
        <f t="shared" si="354"/>
        <v>65</v>
      </c>
      <c r="CP434" s="493">
        <f t="shared" si="355"/>
        <v>65</v>
      </c>
      <c r="CQ434"/>
      <c r="CR434" s="255">
        <f t="shared" si="356"/>
        <v>-14</v>
      </c>
      <c r="CS434" s="256">
        <f t="shared" si="357"/>
        <v>17</v>
      </c>
    </row>
    <row r="435" spans="1:97" ht="15" customHeight="1" x14ac:dyDescent="0.25">
      <c r="A435" s="9"/>
      <c r="B435" s="480">
        <v>86</v>
      </c>
      <c r="C435" s="481" t="s">
        <v>609</v>
      </c>
      <c r="D435" s="481" t="s">
        <v>383</v>
      </c>
      <c r="E435" s="482" t="s">
        <v>798</v>
      </c>
      <c r="F435" s="483">
        <v>9</v>
      </c>
      <c r="G435" s="484">
        <v>9</v>
      </c>
      <c r="H435" s="484">
        <v>0</v>
      </c>
      <c r="I435" s="484">
        <v>8</v>
      </c>
      <c r="J435" s="484">
        <v>8</v>
      </c>
      <c r="K435" s="484">
        <v>0</v>
      </c>
      <c r="L435" s="146">
        <v>8</v>
      </c>
      <c r="M435" s="146">
        <v>8</v>
      </c>
      <c r="N435" s="146">
        <v>8</v>
      </c>
      <c r="O435" s="486"/>
      <c r="P435" s="487">
        <v>0</v>
      </c>
      <c r="Q435" s="484">
        <v>0</v>
      </c>
      <c r="R435" s="484">
        <v>0</v>
      </c>
      <c r="S435" s="488"/>
      <c r="T435" s="488"/>
      <c r="U435" s="488"/>
      <c r="V435" s="233"/>
      <c r="W435" s="234"/>
      <c r="X435" s="235"/>
      <c r="Y435" s="489"/>
      <c r="Z435" s="487">
        <v>0</v>
      </c>
      <c r="AA435" s="484">
        <v>0</v>
      </c>
      <c r="AB435" s="484">
        <v>0</v>
      </c>
      <c r="AC435" s="484">
        <v>0</v>
      </c>
      <c r="AD435" s="488"/>
      <c r="AE435" s="488"/>
      <c r="AF435" s="146"/>
      <c r="AG435" s="146"/>
      <c r="AH435" s="146"/>
      <c r="AI435" s="489"/>
      <c r="AJ435" s="487">
        <v>0</v>
      </c>
      <c r="AK435" s="484">
        <v>0</v>
      </c>
      <c r="AL435" s="484">
        <v>0</v>
      </c>
      <c r="AM435" s="484">
        <v>0</v>
      </c>
      <c r="AN435" s="484">
        <v>0</v>
      </c>
      <c r="AO435" s="484">
        <v>0</v>
      </c>
      <c r="AP435" s="146">
        <v>0</v>
      </c>
      <c r="AQ435" s="146">
        <v>0</v>
      </c>
      <c r="AR435" s="146">
        <v>0</v>
      </c>
      <c r="AS435" s="489"/>
      <c r="AT435" s="487">
        <v>0</v>
      </c>
      <c r="AU435" s="484">
        <v>0</v>
      </c>
      <c r="AV435" s="484">
        <v>0</v>
      </c>
      <c r="AW435" s="484">
        <v>0</v>
      </c>
      <c r="AX435" s="127"/>
      <c r="AY435" s="488"/>
      <c r="AZ435" s="146"/>
      <c r="BA435" s="146"/>
      <c r="BB435" s="146"/>
      <c r="BC435" s="489"/>
      <c r="BD435" s="487">
        <v>13</v>
      </c>
      <c r="BE435" s="484">
        <v>13</v>
      </c>
      <c r="BF435" s="484">
        <v>0</v>
      </c>
      <c r="BG435" s="484">
        <v>0</v>
      </c>
      <c r="BH435" s="484">
        <v>0</v>
      </c>
      <c r="BI435" s="484">
        <v>0</v>
      </c>
      <c r="BJ435" s="146">
        <v>0</v>
      </c>
      <c r="BK435" s="146">
        <v>0</v>
      </c>
      <c r="BL435" s="146">
        <v>0</v>
      </c>
      <c r="BM435" s="489"/>
      <c r="BN435" s="487">
        <v>12</v>
      </c>
      <c r="BO435" s="484">
        <v>12</v>
      </c>
      <c r="BP435" s="484">
        <v>0</v>
      </c>
      <c r="BQ435" s="484">
        <v>0</v>
      </c>
      <c r="BR435" s="146">
        <v>0</v>
      </c>
      <c r="BS435" s="146">
        <v>0</v>
      </c>
      <c r="BT435" s="146">
        <v>0</v>
      </c>
      <c r="BU435" s="146"/>
      <c r="BV435" s="146"/>
      <c r="BW435" s="490"/>
      <c r="BX435" s="487">
        <v>3</v>
      </c>
      <c r="BY435" s="484">
        <v>3</v>
      </c>
      <c r="BZ435" s="484">
        <v>0</v>
      </c>
      <c r="CA435" s="484">
        <v>3</v>
      </c>
      <c r="CB435" s="484">
        <v>0</v>
      </c>
      <c r="CC435" s="484">
        <v>0</v>
      </c>
      <c r="CD435" s="146">
        <v>0</v>
      </c>
      <c r="CE435" s="146">
        <v>0</v>
      </c>
      <c r="CF435" s="146">
        <v>0</v>
      </c>
      <c r="CG435" s="491"/>
      <c r="CH435" s="492">
        <f t="shared" si="347"/>
        <v>37</v>
      </c>
      <c r="CI435" s="493">
        <f t="shared" si="348"/>
        <v>37</v>
      </c>
      <c r="CJ435" s="493">
        <f t="shared" si="349"/>
        <v>0</v>
      </c>
      <c r="CK435" s="493">
        <f t="shared" si="350"/>
        <v>11</v>
      </c>
      <c r="CL435" s="493">
        <f t="shared" si="351"/>
        <v>8</v>
      </c>
      <c r="CM435" s="493">
        <f t="shared" si="352"/>
        <v>0</v>
      </c>
      <c r="CN435" s="493">
        <f t="shared" si="353"/>
        <v>8</v>
      </c>
      <c r="CO435" s="493">
        <f t="shared" si="354"/>
        <v>8</v>
      </c>
      <c r="CP435" s="493">
        <f t="shared" si="355"/>
        <v>8</v>
      </c>
      <c r="CQ435"/>
      <c r="CR435" s="255">
        <f t="shared" si="356"/>
        <v>-3</v>
      </c>
      <c r="CS435" s="256">
        <f t="shared" si="357"/>
        <v>-29</v>
      </c>
    </row>
    <row r="436" spans="1:97" ht="15" customHeight="1" x14ac:dyDescent="0.25">
      <c r="A436" s="9"/>
      <c r="B436" s="480">
        <v>86</v>
      </c>
      <c r="C436" s="481" t="s">
        <v>609</v>
      </c>
      <c r="D436" s="481" t="s">
        <v>384</v>
      </c>
      <c r="E436" s="482" t="s">
        <v>799</v>
      </c>
      <c r="F436" s="483">
        <v>7</v>
      </c>
      <c r="G436" s="484">
        <v>7</v>
      </c>
      <c r="H436" s="484">
        <v>0</v>
      </c>
      <c r="I436" s="484">
        <v>9</v>
      </c>
      <c r="J436" s="484">
        <v>9</v>
      </c>
      <c r="K436" s="484">
        <v>0</v>
      </c>
      <c r="L436" s="146">
        <v>9</v>
      </c>
      <c r="M436" s="146">
        <v>9</v>
      </c>
      <c r="N436" s="146">
        <v>9</v>
      </c>
      <c r="O436" s="486"/>
      <c r="P436" s="487">
        <v>0</v>
      </c>
      <c r="Q436" s="484">
        <v>0</v>
      </c>
      <c r="R436" s="484">
        <v>0</v>
      </c>
      <c r="S436" s="488"/>
      <c r="T436" s="488"/>
      <c r="U436" s="488"/>
      <c r="V436" s="239"/>
      <c r="W436" s="243"/>
      <c r="X436" s="244"/>
      <c r="Y436" s="489"/>
      <c r="Z436" s="487">
        <v>0</v>
      </c>
      <c r="AA436" s="484">
        <v>0</v>
      </c>
      <c r="AB436" s="484">
        <v>0</v>
      </c>
      <c r="AC436" s="484">
        <v>0</v>
      </c>
      <c r="AD436" s="488"/>
      <c r="AE436" s="488"/>
      <c r="AF436" s="146"/>
      <c r="AG436" s="146"/>
      <c r="AH436" s="146"/>
      <c r="AI436" s="489"/>
      <c r="AJ436" s="487">
        <v>0</v>
      </c>
      <c r="AK436" s="484">
        <v>0</v>
      </c>
      <c r="AL436" s="484">
        <v>0</v>
      </c>
      <c r="AM436" s="484">
        <v>3</v>
      </c>
      <c r="AN436" s="484">
        <v>4</v>
      </c>
      <c r="AO436" s="484">
        <v>0</v>
      </c>
      <c r="AP436" s="146">
        <v>3</v>
      </c>
      <c r="AQ436" s="146">
        <v>3</v>
      </c>
      <c r="AR436" s="146">
        <v>3</v>
      </c>
      <c r="AS436" s="489"/>
      <c r="AT436" s="487">
        <v>0</v>
      </c>
      <c r="AU436" s="484">
        <v>0</v>
      </c>
      <c r="AV436" s="484">
        <v>0</v>
      </c>
      <c r="AW436" s="484">
        <v>0</v>
      </c>
      <c r="AX436" s="127"/>
      <c r="AY436" s="488"/>
      <c r="AZ436" s="146"/>
      <c r="BA436" s="146"/>
      <c r="BB436" s="146"/>
      <c r="BC436" s="489"/>
      <c r="BD436" s="487">
        <v>0</v>
      </c>
      <c r="BE436" s="484">
        <v>0</v>
      </c>
      <c r="BF436" s="484">
        <v>0</v>
      </c>
      <c r="BG436" s="484">
        <v>0</v>
      </c>
      <c r="BH436" s="484">
        <v>0</v>
      </c>
      <c r="BI436" s="484">
        <v>0</v>
      </c>
      <c r="BJ436" s="146">
        <v>0</v>
      </c>
      <c r="BK436" s="146">
        <v>0</v>
      </c>
      <c r="BL436" s="146">
        <v>0</v>
      </c>
      <c r="BM436" s="489"/>
      <c r="BN436" s="487">
        <v>3</v>
      </c>
      <c r="BO436" s="484">
        <v>3</v>
      </c>
      <c r="BP436" s="484">
        <v>0</v>
      </c>
      <c r="BQ436" s="484">
        <v>0</v>
      </c>
      <c r="BR436" s="146">
        <v>0</v>
      </c>
      <c r="BS436" s="146">
        <v>0</v>
      </c>
      <c r="BT436" s="146">
        <v>0</v>
      </c>
      <c r="BU436" s="146"/>
      <c r="BV436" s="146"/>
      <c r="BW436" s="490"/>
      <c r="BX436" s="487">
        <v>3</v>
      </c>
      <c r="BY436" s="484">
        <v>3</v>
      </c>
      <c r="BZ436" s="484">
        <v>0</v>
      </c>
      <c r="CA436" s="484">
        <v>3</v>
      </c>
      <c r="CB436" s="484">
        <v>0</v>
      </c>
      <c r="CC436" s="484">
        <v>0</v>
      </c>
      <c r="CD436" s="146">
        <v>0</v>
      </c>
      <c r="CE436" s="146">
        <v>0</v>
      </c>
      <c r="CF436" s="146">
        <v>0</v>
      </c>
      <c r="CG436" s="491"/>
      <c r="CH436" s="492">
        <f t="shared" si="347"/>
        <v>13</v>
      </c>
      <c r="CI436" s="493">
        <f t="shared" si="348"/>
        <v>13</v>
      </c>
      <c r="CJ436" s="493">
        <f t="shared" si="349"/>
        <v>0</v>
      </c>
      <c r="CK436" s="493">
        <f t="shared" si="350"/>
        <v>15</v>
      </c>
      <c r="CL436" s="493">
        <f t="shared" si="351"/>
        <v>13</v>
      </c>
      <c r="CM436" s="493">
        <f t="shared" si="352"/>
        <v>0</v>
      </c>
      <c r="CN436" s="493">
        <f t="shared" si="353"/>
        <v>12</v>
      </c>
      <c r="CO436" s="493">
        <f t="shared" si="354"/>
        <v>12</v>
      </c>
      <c r="CP436" s="493">
        <f t="shared" si="355"/>
        <v>12</v>
      </c>
      <c r="CQ436"/>
      <c r="CR436" s="255">
        <f t="shared" si="356"/>
        <v>-3</v>
      </c>
      <c r="CS436" s="256">
        <f t="shared" si="357"/>
        <v>-1</v>
      </c>
    </row>
    <row r="437" spans="1:97" ht="15" customHeight="1" x14ac:dyDescent="0.25">
      <c r="A437" s="9"/>
      <c r="B437" s="480">
        <v>86</v>
      </c>
      <c r="C437" s="481" t="s">
        <v>609</v>
      </c>
      <c r="D437" s="481" t="s">
        <v>385</v>
      </c>
      <c r="E437" s="482" t="s">
        <v>800</v>
      </c>
      <c r="F437" s="483">
        <v>0</v>
      </c>
      <c r="G437" s="484">
        <v>0</v>
      </c>
      <c r="H437" s="484">
        <v>0</v>
      </c>
      <c r="I437" s="484">
        <v>0</v>
      </c>
      <c r="J437" s="484">
        <v>0</v>
      </c>
      <c r="K437" s="484">
        <v>0</v>
      </c>
      <c r="L437" s="146">
        <v>0</v>
      </c>
      <c r="M437" s="146">
        <v>0</v>
      </c>
      <c r="N437" s="146">
        <v>0</v>
      </c>
      <c r="O437" s="486"/>
      <c r="P437" s="487">
        <v>0</v>
      </c>
      <c r="Q437" s="484">
        <v>0</v>
      </c>
      <c r="R437" s="484">
        <v>0</v>
      </c>
      <c r="S437" s="488"/>
      <c r="T437" s="488"/>
      <c r="U437" s="488"/>
      <c r="V437" s="233"/>
      <c r="W437" s="234"/>
      <c r="X437" s="235"/>
      <c r="Y437" s="489"/>
      <c r="Z437" s="487">
        <v>9</v>
      </c>
      <c r="AA437" s="484">
        <v>9</v>
      </c>
      <c r="AB437" s="484">
        <v>0</v>
      </c>
      <c r="AC437" s="484">
        <v>9</v>
      </c>
      <c r="AD437" s="484">
        <v>9</v>
      </c>
      <c r="AE437" s="484">
        <v>0</v>
      </c>
      <c r="AF437" s="146">
        <v>9</v>
      </c>
      <c r="AG437" s="146">
        <v>9</v>
      </c>
      <c r="AH437" s="146">
        <v>9</v>
      </c>
      <c r="AI437" s="489"/>
      <c r="AJ437" s="487">
        <v>0</v>
      </c>
      <c r="AK437" s="484">
        <v>0</v>
      </c>
      <c r="AL437" s="484">
        <v>0</v>
      </c>
      <c r="AM437" s="484">
        <v>0</v>
      </c>
      <c r="AN437" s="484">
        <v>0</v>
      </c>
      <c r="AO437" s="484">
        <v>0</v>
      </c>
      <c r="AP437" s="146">
        <v>0</v>
      </c>
      <c r="AQ437" s="146">
        <v>0</v>
      </c>
      <c r="AR437" s="146">
        <v>0</v>
      </c>
      <c r="AS437" s="489"/>
      <c r="AT437" s="487">
        <v>0</v>
      </c>
      <c r="AU437" s="484">
        <v>0</v>
      </c>
      <c r="AV437" s="484">
        <v>0</v>
      </c>
      <c r="AW437" s="484">
        <v>0</v>
      </c>
      <c r="AX437" s="127"/>
      <c r="AY437" s="488"/>
      <c r="AZ437" s="146"/>
      <c r="BA437" s="146"/>
      <c r="BB437" s="146"/>
      <c r="BC437" s="489"/>
      <c r="BD437" s="487">
        <v>0</v>
      </c>
      <c r="BE437" s="484">
        <v>0</v>
      </c>
      <c r="BF437" s="484">
        <v>0</v>
      </c>
      <c r="BG437" s="484">
        <v>0</v>
      </c>
      <c r="BH437" s="484">
        <v>0</v>
      </c>
      <c r="BI437" s="484">
        <v>0</v>
      </c>
      <c r="BJ437" s="146">
        <v>0</v>
      </c>
      <c r="BK437" s="146">
        <v>0</v>
      </c>
      <c r="BL437" s="146">
        <v>0</v>
      </c>
      <c r="BM437" s="489"/>
      <c r="BN437" s="487">
        <v>0</v>
      </c>
      <c r="BO437" s="484">
        <v>0</v>
      </c>
      <c r="BP437" s="484">
        <v>0</v>
      </c>
      <c r="BQ437" s="484">
        <v>0</v>
      </c>
      <c r="BR437" s="146">
        <v>0</v>
      </c>
      <c r="BS437" s="146">
        <v>0</v>
      </c>
      <c r="BT437" s="146">
        <v>0</v>
      </c>
      <c r="BU437" s="146"/>
      <c r="BV437" s="146"/>
      <c r="BW437" s="490"/>
      <c r="BX437" s="487">
        <v>9</v>
      </c>
      <c r="BY437" s="484">
        <v>9</v>
      </c>
      <c r="BZ437" s="484">
        <v>0</v>
      </c>
      <c r="CA437" s="484">
        <v>9</v>
      </c>
      <c r="CB437" s="484">
        <v>9</v>
      </c>
      <c r="CC437" s="484">
        <v>0</v>
      </c>
      <c r="CD437" s="146">
        <v>0</v>
      </c>
      <c r="CE437" s="146">
        <v>9</v>
      </c>
      <c r="CF437" s="146">
        <v>9</v>
      </c>
      <c r="CG437" s="491"/>
      <c r="CH437" s="492">
        <f t="shared" si="347"/>
        <v>18</v>
      </c>
      <c r="CI437" s="493">
        <f t="shared" si="348"/>
        <v>18</v>
      </c>
      <c r="CJ437" s="493">
        <f t="shared" si="349"/>
        <v>0</v>
      </c>
      <c r="CK437" s="493">
        <f t="shared" si="350"/>
        <v>18</v>
      </c>
      <c r="CL437" s="493">
        <f t="shared" si="351"/>
        <v>18</v>
      </c>
      <c r="CM437" s="493">
        <f t="shared" si="352"/>
        <v>0</v>
      </c>
      <c r="CN437" s="493">
        <f t="shared" si="353"/>
        <v>9</v>
      </c>
      <c r="CO437" s="493">
        <f t="shared" si="354"/>
        <v>18</v>
      </c>
      <c r="CP437" s="493">
        <f t="shared" si="355"/>
        <v>18</v>
      </c>
      <c r="CQ437"/>
      <c r="CR437" s="255">
        <f t="shared" si="356"/>
        <v>0</v>
      </c>
      <c r="CS437" s="256">
        <f t="shared" si="357"/>
        <v>0</v>
      </c>
    </row>
    <row r="438" spans="1:97" ht="15" customHeight="1" x14ac:dyDescent="0.25">
      <c r="A438" s="9"/>
      <c r="B438" s="480">
        <v>86</v>
      </c>
      <c r="C438" s="481" t="s">
        <v>609</v>
      </c>
      <c r="D438" s="481" t="s">
        <v>386</v>
      </c>
      <c r="E438" s="482" t="s">
        <v>801</v>
      </c>
      <c r="F438" s="483">
        <v>2</v>
      </c>
      <c r="G438" s="484">
        <v>2</v>
      </c>
      <c r="H438" s="484">
        <v>0</v>
      </c>
      <c r="I438" s="484">
        <v>0</v>
      </c>
      <c r="J438" s="484">
        <v>0</v>
      </c>
      <c r="K438" s="484">
        <v>0</v>
      </c>
      <c r="L438" s="146">
        <v>0</v>
      </c>
      <c r="M438" s="146">
        <v>0</v>
      </c>
      <c r="N438" s="146">
        <v>0</v>
      </c>
      <c r="O438" s="486"/>
      <c r="P438" s="487">
        <v>0</v>
      </c>
      <c r="Q438" s="484">
        <v>0</v>
      </c>
      <c r="R438" s="484">
        <v>0</v>
      </c>
      <c r="S438" s="488"/>
      <c r="T438" s="488"/>
      <c r="U438" s="488"/>
      <c r="V438" s="239"/>
      <c r="W438" s="243"/>
      <c r="X438" s="244"/>
      <c r="Y438" s="489"/>
      <c r="Z438" s="487">
        <v>9</v>
      </c>
      <c r="AA438" s="484">
        <v>9</v>
      </c>
      <c r="AB438" s="484">
        <v>0</v>
      </c>
      <c r="AC438" s="484">
        <v>9</v>
      </c>
      <c r="AD438" s="484">
        <v>9</v>
      </c>
      <c r="AE438" s="484">
        <v>0</v>
      </c>
      <c r="AF438" s="146">
        <v>9</v>
      </c>
      <c r="AG438" s="146">
        <v>9</v>
      </c>
      <c r="AH438" s="146">
        <v>9</v>
      </c>
      <c r="AI438" s="489"/>
      <c r="AJ438" s="487">
        <v>0</v>
      </c>
      <c r="AK438" s="484">
        <v>0</v>
      </c>
      <c r="AL438" s="484">
        <v>0</v>
      </c>
      <c r="AM438" s="484">
        <v>0</v>
      </c>
      <c r="AN438" s="484">
        <v>0</v>
      </c>
      <c r="AO438" s="484">
        <v>0</v>
      </c>
      <c r="AP438" s="146">
        <v>0</v>
      </c>
      <c r="AQ438" s="146">
        <v>0</v>
      </c>
      <c r="AR438" s="146">
        <v>0</v>
      </c>
      <c r="AS438" s="489"/>
      <c r="AT438" s="487">
        <v>0</v>
      </c>
      <c r="AU438" s="484">
        <v>0</v>
      </c>
      <c r="AV438" s="484">
        <v>0</v>
      </c>
      <c r="AW438" s="484">
        <v>0</v>
      </c>
      <c r="AX438" s="127"/>
      <c r="AY438" s="488"/>
      <c r="AZ438" s="146"/>
      <c r="BA438" s="146"/>
      <c r="BB438" s="146"/>
      <c r="BC438" s="489"/>
      <c r="BD438" s="487">
        <v>0</v>
      </c>
      <c r="BE438" s="484">
        <v>0</v>
      </c>
      <c r="BF438" s="484">
        <v>0</v>
      </c>
      <c r="BG438" s="484">
        <v>0</v>
      </c>
      <c r="BH438" s="484">
        <v>0</v>
      </c>
      <c r="BI438" s="484">
        <v>0</v>
      </c>
      <c r="BJ438" s="146">
        <v>0</v>
      </c>
      <c r="BK438" s="146">
        <v>0</v>
      </c>
      <c r="BL438" s="146">
        <v>0</v>
      </c>
      <c r="BM438" s="489"/>
      <c r="BN438" s="487">
        <v>0</v>
      </c>
      <c r="BO438" s="484">
        <v>0</v>
      </c>
      <c r="BP438" s="484">
        <v>0</v>
      </c>
      <c r="BQ438" s="484">
        <v>0</v>
      </c>
      <c r="BR438" s="146">
        <v>0</v>
      </c>
      <c r="BS438" s="146">
        <v>0</v>
      </c>
      <c r="BT438" s="146">
        <v>0</v>
      </c>
      <c r="BU438" s="146"/>
      <c r="BV438" s="146"/>
      <c r="BW438" s="490"/>
      <c r="BX438" s="487">
        <v>9</v>
      </c>
      <c r="BY438" s="484">
        <v>9</v>
      </c>
      <c r="BZ438" s="484">
        <v>0</v>
      </c>
      <c r="CA438" s="484">
        <v>9</v>
      </c>
      <c r="CB438" s="484">
        <v>9</v>
      </c>
      <c r="CC438" s="484">
        <v>0</v>
      </c>
      <c r="CD438" s="146">
        <v>0</v>
      </c>
      <c r="CE438" s="146">
        <v>9</v>
      </c>
      <c r="CF438" s="146">
        <v>9</v>
      </c>
      <c r="CG438" s="491"/>
      <c r="CH438" s="492">
        <f t="shared" si="347"/>
        <v>20</v>
      </c>
      <c r="CI438" s="493">
        <f t="shared" si="348"/>
        <v>20</v>
      </c>
      <c r="CJ438" s="493">
        <f t="shared" si="349"/>
        <v>0</v>
      </c>
      <c r="CK438" s="493">
        <f t="shared" si="350"/>
        <v>18</v>
      </c>
      <c r="CL438" s="493">
        <f t="shared" si="351"/>
        <v>18</v>
      </c>
      <c r="CM438" s="493">
        <f t="shared" si="352"/>
        <v>0</v>
      </c>
      <c r="CN438" s="493">
        <f t="shared" si="353"/>
        <v>9</v>
      </c>
      <c r="CO438" s="493">
        <f t="shared" si="354"/>
        <v>18</v>
      </c>
      <c r="CP438" s="493">
        <f t="shared" si="355"/>
        <v>18</v>
      </c>
      <c r="CQ438"/>
      <c r="CR438" s="255">
        <f t="shared" si="356"/>
        <v>0</v>
      </c>
      <c r="CS438" s="256">
        <f t="shared" si="357"/>
        <v>-2</v>
      </c>
    </row>
    <row r="439" spans="1:97" ht="15" customHeight="1" x14ac:dyDescent="0.25">
      <c r="A439" s="9"/>
      <c r="B439" s="480">
        <v>86</v>
      </c>
      <c r="C439" s="481" t="s">
        <v>609</v>
      </c>
      <c r="D439" s="481" t="s">
        <v>387</v>
      </c>
      <c r="E439" s="482" t="s">
        <v>802</v>
      </c>
      <c r="F439" s="483">
        <v>9</v>
      </c>
      <c r="G439" s="484">
        <v>9</v>
      </c>
      <c r="H439" s="484">
        <v>0</v>
      </c>
      <c r="I439" s="484">
        <v>58</v>
      </c>
      <c r="J439" s="484">
        <v>61</v>
      </c>
      <c r="K439" s="484">
        <v>0</v>
      </c>
      <c r="L439" s="146">
        <v>61</v>
      </c>
      <c r="M439" s="146">
        <v>61</v>
      </c>
      <c r="N439" s="146">
        <v>61</v>
      </c>
      <c r="O439" s="486"/>
      <c r="P439" s="487">
        <v>2</v>
      </c>
      <c r="Q439" s="484">
        <v>2</v>
      </c>
      <c r="R439" s="484">
        <v>0</v>
      </c>
      <c r="S439" s="488"/>
      <c r="T439" s="488"/>
      <c r="U439" s="488"/>
      <c r="V439" s="233"/>
      <c r="W439" s="234"/>
      <c r="X439" s="235"/>
      <c r="Y439" s="489"/>
      <c r="Z439" s="487">
        <v>9</v>
      </c>
      <c r="AA439" s="484">
        <v>9</v>
      </c>
      <c r="AB439" s="484">
        <v>0</v>
      </c>
      <c r="AC439" s="484">
        <v>9</v>
      </c>
      <c r="AD439" s="484">
        <v>9</v>
      </c>
      <c r="AE439" s="484">
        <v>0</v>
      </c>
      <c r="AF439" s="146">
        <v>9</v>
      </c>
      <c r="AG439" s="146">
        <v>9</v>
      </c>
      <c r="AH439" s="146">
        <v>9</v>
      </c>
      <c r="AI439" s="489"/>
      <c r="AJ439" s="487">
        <v>4</v>
      </c>
      <c r="AK439" s="484">
        <v>4</v>
      </c>
      <c r="AL439" s="484">
        <v>0</v>
      </c>
      <c r="AM439" s="484">
        <v>0</v>
      </c>
      <c r="AN439" s="484">
        <v>0</v>
      </c>
      <c r="AO439" s="484">
        <v>0</v>
      </c>
      <c r="AP439" s="146">
        <v>0</v>
      </c>
      <c r="AQ439" s="146">
        <v>0</v>
      </c>
      <c r="AR439" s="146">
        <v>0</v>
      </c>
      <c r="AS439" s="489"/>
      <c r="AT439" s="487">
        <v>5</v>
      </c>
      <c r="AU439" s="484">
        <v>5</v>
      </c>
      <c r="AV439" s="484">
        <v>0</v>
      </c>
      <c r="AW439" s="484">
        <v>0</v>
      </c>
      <c r="AX439" s="127"/>
      <c r="AY439" s="488"/>
      <c r="AZ439" s="146"/>
      <c r="BA439" s="146"/>
      <c r="BB439" s="146"/>
      <c r="BC439" s="489"/>
      <c r="BD439" s="487">
        <v>9</v>
      </c>
      <c r="BE439" s="484">
        <v>9</v>
      </c>
      <c r="BF439" s="484">
        <v>0</v>
      </c>
      <c r="BG439" s="484">
        <v>9</v>
      </c>
      <c r="BH439" s="484">
        <v>9</v>
      </c>
      <c r="BI439" s="484">
        <v>0</v>
      </c>
      <c r="BJ439" s="146">
        <v>6</v>
      </c>
      <c r="BK439" s="146">
        <v>6</v>
      </c>
      <c r="BL439" s="146">
        <v>6</v>
      </c>
      <c r="BM439" s="489"/>
      <c r="BN439" s="487">
        <v>0</v>
      </c>
      <c r="BO439" s="484">
        <v>0</v>
      </c>
      <c r="BP439" s="484">
        <v>0</v>
      </c>
      <c r="BQ439" s="484">
        <v>0</v>
      </c>
      <c r="BR439" s="146">
        <v>0</v>
      </c>
      <c r="BS439" s="146">
        <v>0</v>
      </c>
      <c r="BT439" s="146">
        <v>0</v>
      </c>
      <c r="BU439" s="146">
        <v>0</v>
      </c>
      <c r="BV439" s="146">
        <v>0</v>
      </c>
      <c r="BW439" s="490"/>
      <c r="BX439" s="487">
        <v>9</v>
      </c>
      <c r="BY439" s="484">
        <v>9</v>
      </c>
      <c r="BZ439" s="484">
        <v>0</v>
      </c>
      <c r="CA439" s="484">
        <v>9</v>
      </c>
      <c r="CB439" s="484">
        <v>9</v>
      </c>
      <c r="CC439" s="484">
        <v>0</v>
      </c>
      <c r="CD439" s="146">
        <v>0</v>
      </c>
      <c r="CE439" s="146">
        <v>9</v>
      </c>
      <c r="CF439" s="146">
        <v>9</v>
      </c>
      <c r="CG439" s="491"/>
      <c r="CH439" s="492">
        <f t="shared" si="347"/>
        <v>47</v>
      </c>
      <c r="CI439" s="493">
        <f t="shared" si="348"/>
        <v>47</v>
      </c>
      <c r="CJ439" s="493">
        <f t="shared" si="349"/>
        <v>0</v>
      </c>
      <c r="CK439" s="493">
        <f t="shared" si="350"/>
        <v>85</v>
      </c>
      <c r="CL439" s="493">
        <f t="shared" si="351"/>
        <v>88</v>
      </c>
      <c r="CM439" s="493">
        <f t="shared" si="352"/>
        <v>0</v>
      </c>
      <c r="CN439" s="493">
        <f t="shared" si="353"/>
        <v>76</v>
      </c>
      <c r="CO439" s="493">
        <f t="shared" si="354"/>
        <v>85</v>
      </c>
      <c r="CP439" s="493">
        <f t="shared" si="355"/>
        <v>85</v>
      </c>
      <c r="CQ439"/>
      <c r="CR439" s="255">
        <f t="shared" si="356"/>
        <v>0</v>
      </c>
      <c r="CS439" s="256">
        <f t="shared" si="357"/>
        <v>38</v>
      </c>
    </row>
    <row r="440" spans="1:97" ht="15" customHeight="1" x14ac:dyDescent="0.25">
      <c r="A440" s="9"/>
      <c r="B440" s="480">
        <v>86</v>
      </c>
      <c r="C440" s="481" t="s">
        <v>609</v>
      </c>
      <c r="D440" s="481" t="s">
        <v>388</v>
      </c>
      <c r="E440" s="482" t="s">
        <v>803</v>
      </c>
      <c r="F440" s="483">
        <v>10</v>
      </c>
      <c r="G440" s="484">
        <v>10</v>
      </c>
      <c r="H440" s="484">
        <v>0</v>
      </c>
      <c r="I440" s="484">
        <v>30</v>
      </c>
      <c r="J440" s="484">
        <v>31</v>
      </c>
      <c r="K440" s="484">
        <v>0</v>
      </c>
      <c r="L440" s="146">
        <v>25</v>
      </c>
      <c r="M440" s="146">
        <v>24</v>
      </c>
      <c r="N440" s="146">
        <v>24</v>
      </c>
      <c r="O440" s="486"/>
      <c r="P440" s="487">
        <v>0</v>
      </c>
      <c r="Q440" s="484">
        <v>0</v>
      </c>
      <c r="R440" s="484">
        <v>0</v>
      </c>
      <c r="S440" s="488"/>
      <c r="T440" s="488"/>
      <c r="U440" s="488"/>
      <c r="V440" s="239"/>
      <c r="W440" s="243"/>
      <c r="X440" s="244"/>
      <c r="Y440" s="489"/>
      <c r="Z440" s="487">
        <v>9</v>
      </c>
      <c r="AA440" s="484">
        <v>9</v>
      </c>
      <c r="AB440" s="484">
        <v>0</v>
      </c>
      <c r="AC440" s="484">
        <v>9</v>
      </c>
      <c r="AD440" s="484">
        <v>9</v>
      </c>
      <c r="AE440" s="484">
        <v>0</v>
      </c>
      <c r="AF440" s="146">
        <v>9</v>
      </c>
      <c r="AG440" s="146">
        <v>9</v>
      </c>
      <c r="AH440" s="146">
        <v>9</v>
      </c>
      <c r="AI440" s="489"/>
      <c r="AJ440" s="487">
        <v>9</v>
      </c>
      <c r="AK440" s="484">
        <v>9</v>
      </c>
      <c r="AL440" s="484">
        <v>0</v>
      </c>
      <c r="AM440" s="484">
        <v>9</v>
      </c>
      <c r="AN440" s="484">
        <v>9</v>
      </c>
      <c r="AO440" s="484">
        <v>0</v>
      </c>
      <c r="AP440" s="146">
        <v>8</v>
      </c>
      <c r="AQ440" s="146">
        <v>8</v>
      </c>
      <c r="AR440" s="146">
        <v>8</v>
      </c>
      <c r="AS440" s="489"/>
      <c r="AT440" s="487">
        <v>0</v>
      </c>
      <c r="AU440" s="484">
        <v>0</v>
      </c>
      <c r="AV440" s="484">
        <v>0</v>
      </c>
      <c r="AW440" s="484">
        <v>7</v>
      </c>
      <c r="AX440" s="127">
        <v>8</v>
      </c>
      <c r="AY440" s="484">
        <v>0</v>
      </c>
      <c r="AZ440" s="146">
        <v>6</v>
      </c>
      <c r="BA440" s="146">
        <v>6</v>
      </c>
      <c r="BB440" s="146">
        <v>6</v>
      </c>
      <c r="BC440" s="489"/>
      <c r="BD440" s="487">
        <v>0</v>
      </c>
      <c r="BE440" s="484">
        <v>0</v>
      </c>
      <c r="BF440" s="484">
        <v>0</v>
      </c>
      <c r="BG440" s="484">
        <v>0</v>
      </c>
      <c r="BH440" s="484">
        <v>0</v>
      </c>
      <c r="BI440" s="484">
        <v>0</v>
      </c>
      <c r="BJ440" s="146">
        <v>0</v>
      </c>
      <c r="BK440" s="146">
        <v>0</v>
      </c>
      <c r="BL440" s="146">
        <v>0</v>
      </c>
      <c r="BM440" s="489"/>
      <c r="BN440" s="487">
        <v>9</v>
      </c>
      <c r="BO440" s="484">
        <v>9</v>
      </c>
      <c r="BP440" s="484">
        <v>0</v>
      </c>
      <c r="BQ440" s="484">
        <v>18</v>
      </c>
      <c r="BR440" s="146">
        <v>18</v>
      </c>
      <c r="BS440" s="146">
        <v>0</v>
      </c>
      <c r="BT440" s="146">
        <v>16</v>
      </c>
      <c r="BU440" s="146">
        <v>16</v>
      </c>
      <c r="BV440" s="146">
        <v>16</v>
      </c>
      <c r="BW440" s="490"/>
      <c r="BX440" s="487">
        <v>0</v>
      </c>
      <c r="BY440" s="484">
        <v>0</v>
      </c>
      <c r="BZ440" s="484">
        <v>0</v>
      </c>
      <c r="CA440" s="484">
        <v>0</v>
      </c>
      <c r="CB440" s="484">
        <v>0</v>
      </c>
      <c r="CC440" s="484">
        <v>0</v>
      </c>
      <c r="CD440" s="146">
        <v>0</v>
      </c>
      <c r="CE440" s="146">
        <v>0</v>
      </c>
      <c r="CF440" s="146">
        <v>0</v>
      </c>
      <c r="CG440" s="491"/>
      <c r="CH440" s="492">
        <f t="shared" si="347"/>
        <v>37</v>
      </c>
      <c r="CI440" s="493">
        <f t="shared" si="348"/>
        <v>37</v>
      </c>
      <c r="CJ440" s="493">
        <f t="shared" si="349"/>
        <v>0</v>
      </c>
      <c r="CK440" s="493">
        <f t="shared" si="350"/>
        <v>73</v>
      </c>
      <c r="CL440" s="493">
        <f t="shared" si="351"/>
        <v>75</v>
      </c>
      <c r="CM440" s="493">
        <f t="shared" si="352"/>
        <v>0</v>
      </c>
      <c r="CN440" s="493">
        <f t="shared" si="353"/>
        <v>64</v>
      </c>
      <c r="CO440" s="493">
        <f t="shared" si="354"/>
        <v>63</v>
      </c>
      <c r="CP440" s="493">
        <f t="shared" si="355"/>
        <v>63</v>
      </c>
      <c r="CQ440"/>
      <c r="CR440" s="255">
        <f t="shared" si="356"/>
        <v>-10</v>
      </c>
      <c r="CS440" s="256">
        <f t="shared" si="357"/>
        <v>26</v>
      </c>
    </row>
    <row r="441" spans="1:97" ht="15" customHeight="1" x14ac:dyDescent="0.25">
      <c r="A441" s="9"/>
      <c r="B441" s="480">
        <v>86</v>
      </c>
      <c r="C441" s="481" t="s">
        <v>609</v>
      </c>
      <c r="D441" s="481" t="s">
        <v>389</v>
      </c>
      <c r="E441" s="482" t="s">
        <v>804</v>
      </c>
      <c r="F441" s="483">
        <v>7</v>
      </c>
      <c r="G441" s="484">
        <v>7</v>
      </c>
      <c r="H441" s="484">
        <v>0</v>
      </c>
      <c r="I441" s="484">
        <v>8</v>
      </c>
      <c r="J441" s="484">
        <v>9</v>
      </c>
      <c r="K441" s="484">
        <v>0</v>
      </c>
      <c r="L441" s="146">
        <v>8</v>
      </c>
      <c r="M441" s="146">
        <v>8</v>
      </c>
      <c r="N441" s="146">
        <v>8</v>
      </c>
      <c r="O441" s="486"/>
      <c r="P441" s="487">
        <v>0</v>
      </c>
      <c r="Q441" s="484">
        <v>0</v>
      </c>
      <c r="R441" s="484">
        <v>0</v>
      </c>
      <c r="S441" s="488"/>
      <c r="T441" s="488"/>
      <c r="U441" s="488"/>
      <c r="V441" s="233"/>
      <c r="W441" s="234"/>
      <c r="X441" s="235"/>
      <c r="Y441" s="489"/>
      <c r="Z441" s="487">
        <v>0</v>
      </c>
      <c r="AA441" s="484">
        <v>0</v>
      </c>
      <c r="AB441" s="484">
        <v>0</v>
      </c>
      <c r="AC441" s="484">
        <v>0</v>
      </c>
      <c r="AD441" s="488"/>
      <c r="AE441" s="488"/>
      <c r="AF441" s="146"/>
      <c r="AG441" s="146"/>
      <c r="AH441" s="146"/>
      <c r="AI441" s="489"/>
      <c r="AJ441" s="487">
        <v>0</v>
      </c>
      <c r="AK441" s="484">
        <v>0</v>
      </c>
      <c r="AL441" s="484">
        <v>0</v>
      </c>
      <c r="AM441" s="484">
        <v>0</v>
      </c>
      <c r="AN441" s="484">
        <v>0</v>
      </c>
      <c r="AO441" s="484">
        <v>0</v>
      </c>
      <c r="AP441" s="146">
        <v>0</v>
      </c>
      <c r="AQ441" s="146">
        <v>0</v>
      </c>
      <c r="AR441" s="146">
        <v>0</v>
      </c>
      <c r="AS441" s="489"/>
      <c r="AT441" s="487">
        <v>0</v>
      </c>
      <c r="AU441" s="484">
        <v>0</v>
      </c>
      <c r="AV441" s="484">
        <v>0</v>
      </c>
      <c r="AW441" s="484">
        <v>0</v>
      </c>
      <c r="AX441" s="127"/>
      <c r="AY441" s="488"/>
      <c r="AZ441" s="146"/>
      <c r="BA441" s="146"/>
      <c r="BB441" s="146"/>
      <c r="BC441" s="489"/>
      <c r="BD441" s="487">
        <v>0</v>
      </c>
      <c r="BE441" s="484">
        <v>0</v>
      </c>
      <c r="BF441" s="484">
        <v>0</v>
      </c>
      <c r="BG441" s="484">
        <v>0</v>
      </c>
      <c r="BH441" s="484">
        <v>0</v>
      </c>
      <c r="BI441" s="484">
        <v>0</v>
      </c>
      <c r="BJ441" s="146">
        <v>0</v>
      </c>
      <c r="BK441" s="146">
        <v>0</v>
      </c>
      <c r="BL441" s="146">
        <v>0</v>
      </c>
      <c r="BM441" s="489"/>
      <c r="BN441" s="487">
        <v>0</v>
      </c>
      <c r="BO441" s="484">
        <v>0</v>
      </c>
      <c r="BP441" s="484">
        <v>0</v>
      </c>
      <c r="BQ441" s="484">
        <v>0</v>
      </c>
      <c r="BR441" s="146">
        <v>0</v>
      </c>
      <c r="BS441" s="146">
        <v>0</v>
      </c>
      <c r="BT441" s="146">
        <v>0</v>
      </c>
      <c r="BU441" s="146"/>
      <c r="BV441" s="146"/>
      <c r="BW441" s="490"/>
      <c r="BX441" s="487">
        <v>7</v>
      </c>
      <c r="BY441" s="484">
        <v>7</v>
      </c>
      <c r="BZ441" s="484">
        <v>0</v>
      </c>
      <c r="CA441" s="484">
        <v>7</v>
      </c>
      <c r="CB441" s="484">
        <v>7</v>
      </c>
      <c r="CC441" s="484">
        <v>0</v>
      </c>
      <c r="CD441" s="146">
        <v>5</v>
      </c>
      <c r="CE441" s="146">
        <v>5</v>
      </c>
      <c r="CF441" s="146">
        <v>5</v>
      </c>
      <c r="CG441" s="491"/>
      <c r="CH441" s="492">
        <f t="shared" si="347"/>
        <v>14</v>
      </c>
      <c r="CI441" s="493">
        <f t="shared" si="348"/>
        <v>14</v>
      </c>
      <c r="CJ441" s="493">
        <f t="shared" si="349"/>
        <v>0</v>
      </c>
      <c r="CK441" s="493">
        <f t="shared" si="350"/>
        <v>15</v>
      </c>
      <c r="CL441" s="493">
        <f t="shared" si="351"/>
        <v>16</v>
      </c>
      <c r="CM441" s="493">
        <f t="shared" si="352"/>
        <v>0</v>
      </c>
      <c r="CN441" s="493">
        <f t="shared" si="353"/>
        <v>13</v>
      </c>
      <c r="CO441" s="493">
        <f t="shared" si="354"/>
        <v>13</v>
      </c>
      <c r="CP441" s="493">
        <f t="shared" si="355"/>
        <v>13</v>
      </c>
      <c r="CQ441"/>
      <c r="CR441" s="255">
        <f t="shared" si="356"/>
        <v>-2</v>
      </c>
      <c r="CS441" s="256">
        <f t="shared" si="357"/>
        <v>-1</v>
      </c>
    </row>
    <row r="442" spans="1:97" ht="15" customHeight="1" x14ac:dyDescent="0.25">
      <c r="A442" s="9"/>
      <c r="B442" s="480">
        <v>86</v>
      </c>
      <c r="C442" s="481" t="s">
        <v>609</v>
      </c>
      <c r="D442" s="481" t="s">
        <v>390</v>
      </c>
      <c r="E442" s="482" t="s">
        <v>805</v>
      </c>
      <c r="F442" s="483">
        <v>9</v>
      </c>
      <c r="G442" s="484">
        <v>9</v>
      </c>
      <c r="H442" s="484">
        <v>0</v>
      </c>
      <c r="I442" s="484">
        <v>35</v>
      </c>
      <c r="J442" s="484">
        <v>51</v>
      </c>
      <c r="K442" s="484">
        <v>0</v>
      </c>
      <c r="L442" s="146">
        <v>45</v>
      </c>
      <c r="M442" s="146">
        <v>46</v>
      </c>
      <c r="N442" s="146">
        <v>46</v>
      </c>
      <c r="O442" s="486"/>
      <c r="P442" s="487">
        <v>6</v>
      </c>
      <c r="Q442" s="484">
        <v>6</v>
      </c>
      <c r="R442" s="484">
        <v>0</v>
      </c>
      <c r="S442" s="484">
        <v>0</v>
      </c>
      <c r="T442" s="484">
        <v>0</v>
      </c>
      <c r="U442" s="484">
        <v>0</v>
      </c>
      <c r="V442" s="239">
        <v>0</v>
      </c>
      <c r="W442" s="243">
        <v>0</v>
      </c>
      <c r="X442" s="244">
        <v>0</v>
      </c>
      <c r="Y442" s="489"/>
      <c r="Z442" s="487">
        <v>6</v>
      </c>
      <c r="AA442" s="484">
        <v>6</v>
      </c>
      <c r="AB442" s="484">
        <v>0</v>
      </c>
      <c r="AC442" s="484">
        <v>0</v>
      </c>
      <c r="AD442" s="484">
        <v>0</v>
      </c>
      <c r="AE442" s="484">
        <v>0</v>
      </c>
      <c r="AF442" s="146">
        <v>0</v>
      </c>
      <c r="AG442" s="146">
        <v>0</v>
      </c>
      <c r="AH442" s="146">
        <v>0</v>
      </c>
      <c r="AI442" s="489"/>
      <c r="AJ442" s="487">
        <v>4</v>
      </c>
      <c r="AK442" s="484">
        <v>4</v>
      </c>
      <c r="AL442" s="484">
        <v>0</v>
      </c>
      <c r="AM442" s="484">
        <v>2</v>
      </c>
      <c r="AN442" s="484">
        <v>9</v>
      </c>
      <c r="AO442" s="484">
        <v>0</v>
      </c>
      <c r="AP442" s="146">
        <v>0</v>
      </c>
      <c r="AQ442" s="146">
        <v>0</v>
      </c>
      <c r="AR442" s="146">
        <v>0</v>
      </c>
      <c r="AS442" s="489"/>
      <c r="AT442" s="487">
        <v>0</v>
      </c>
      <c r="AU442" s="484">
        <v>0</v>
      </c>
      <c r="AV442" s="484">
        <v>0</v>
      </c>
      <c r="AW442" s="484">
        <v>0</v>
      </c>
      <c r="AX442" s="127">
        <v>0</v>
      </c>
      <c r="AY442" s="484">
        <v>0</v>
      </c>
      <c r="AZ442" s="146">
        <v>0</v>
      </c>
      <c r="BA442" s="146">
        <v>0</v>
      </c>
      <c r="BB442" s="146">
        <v>0</v>
      </c>
      <c r="BC442" s="489"/>
      <c r="BD442" s="487">
        <v>0</v>
      </c>
      <c r="BE442" s="484">
        <v>0</v>
      </c>
      <c r="BF442" s="484">
        <v>0</v>
      </c>
      <c r="BG442" s="484">
        <v>0</v>
      </c>
      <c r="BH442" s="484">
        <v>0</v>
      </c>
      <c r="BI442" s="484">
        <v>0</v>
      </c>
      <c r="BJ442" s="146">
        <v>0</v>
      </c>
      <c r="BK442" s="146">
        <v>0</v>
      </c>
      <c r="BL442" s="146">
        <v>0</v>
      </c>
      <c r="BM442" s="489"/>
      <c r="BN442" s="487">
        <v>0</v>
      </c>
      <c r="BO442" s="484">
        <v>0</v>
      </c>
      <c r="BP442" s="484">
        <v>0</v>
      </c>
      <c r="BQ442" s="484">
        <v>0</v>
      </c>
      <c r="BR442" s="146">
        <v>0</v>
      </c>
      <c r="BS442" s="146">
        <v>0</v>
      </c>
      <c r="BT442" s="146">
        <v>0</v>
      </c>
      <c r="BU442" s="146">
        <v>0</v>
      </c>
      <c r="BV442" s="146">
        <v>0</v>
      </c>
      <c r="BW442" s="490"/>
      <c r="BX442" s="487">
        <v>27</v>
      </c>
      <c r="BY442" s="484">
        <v>27</v>
      </c>
      <c r="BZ442" s="484">
        <v>0</v>
      </c>
      <c r="CA442" s="484">
        <v>27</v>
      </c>
      <c r="CB442" s="484">
        <v>27</v>
      </c>
      <c r="CC442" s="484">
        <v>0</v>
      </c>
      <c r="CD442" s="146">
        <v>21</v>
      </c>
      <c r="CE442" s="146">
        <v>21</v>
      </c>
      <c r="CF442" s="146">
        <v>21</v>
      </c>
      <c r="CG442" s="491"/>
      <c r="CH442" s="492">
        <f t="shared" si="347"/>
        <v>52</v>
      </c>
      <c r="CI442" s="493">
        <f t="shared" si="348"/>
        <v>52</v>
      </c>
      <c r="CJ442" s="493">
        <f t="shared" si="349"/>
        <v>0</v>
      </c>
      <c r="CK442" s="493">
        <f t="shared" si="350"/>
        <v>64</v>
      </c>
      <c r="CL442" s="493">
        <f t="shared" si="351"/>
        <v>87</v>
      </c>
      <c r="CM442" s="493">
        <f t="shared" si="352"/>
        <v>0</v>
      </c>
      <c r="CN442" s="493">
        <f t="shared" si="353"/>
        <v>66</v>
      </c>
      <c r="CO442" s="493">
        <f t="shared" si="354"/>
        <v>67</v>
      </c>
      <c r="CP442" s="493">
        <f t="shared" si="355"/>
        <v>67</v>
      </c>
      <c r="CQ442"/>
      <c r="CR442" s="255">
        <f t="shared" si="356"/>
        <v>3</v>
      </c>
      <c r="CS442" s="256">
        <f t="shared" si="357"/>
        <v>15</v>
      </c>
    </row>
    <row r="443" spans="1:97" ht="15" customHeight="1" x14ac:dyDescent="0.25">
      <c r="A443" s="9"/>
      <c r="B443" s="495">
        <v>86</v>
      </c>
      <c r="C443" s="496" t="s">
        <v>609</v>
      </c>
      <c r="D443" s="496" t="s">
        <v>391</v>
      </c>
      <c r="E443" s="497" t="s">
        <v>806</v>
      </c>
      <c r="F443" s="498">
        <v>0</v>
      </c>
      <c r="G443" s="499">
        <v>0</v>
      </c>
      <c r="H443" s="499">
        <v>0</v>
      </c>
      <c r="I443" s="499">
        <v>0</v>
      </c>
      <c r="J443" s="499">
        <v>33</v>
      </c>
      <c r="K443" s="499">
        <v>0</v>
      </c>
      <c r="L443" s="175">
        <v>28</v>
      </c>
      <c r="M443" s="175">
        <v>30</v>
      </c>
      <c r="N443" s="175">
        <v>30</v>
      </c>
      <c r="O443" s="501"/>
      <c r="P443" s="502">
        <v>2</v>
      </c>
      <c r="Q443" s="499">
        <v>0</v>
      </c>
      <c r="R443" s="499">
        <v>0</v>
      </c>
      <c r="S443" s="503"/>
      <c r="T443" s="503"/>
      <c r="U443" s="503"/>
      <c r="V443" s="228"/>
      <c r="W443" s="228"/>
      <c r="X443" s="229"/>
      <c r="Y443" s="504"/>
      <c r="Z443" s="502">
        <v>2</v>
      </c>
      <c r="AA443" s="499">
        <v>2</v>
      </c>
      <c r="AB443" s="499">
        <v>0</v>
      </c>
      <c r="AC443" s="499">
        <v>0</v>
      </c>
      <c r="AD443" s="503"/>
      <c r="AE443" s="503"/>
      <c r="AF443" s="175"/>
      <c r="AG443" s="175"/>
      <c r="AH443" s="175"/>
      <c r="AI443" s="504"/>
      <c r="AJ443" s="502">
        <v>4</v>
      </c>
      <c r="AK443" s="499">
        <v>4</v>
      </c>
      <c r="AL443" s="499">
        <v>0</v>
      </c>
      <c r="AM443" s="499">
        <v>0</v>
      </c>
      <c r="AN443" s="499">
        <v>0</v>
      </c>
      <c r="AO443" s="499">
        <v>0</v>
      </c>
      <c r="AP443" s="175">
        <v>0</v>
      </c>
      <c r="AQ443" s="175">
        <v>0</v>
      </c>
      <c r="AR443" s="175">
        <v>0</v>
      </c>
      <c r="AS443" s="504"/>
      <c r="AT443" s="502">
        <v>0</v>
      </c>
      <c r="AU443" s="499">
        <v>0</v>
      </c>
      <c r="AV443" s="499">
        <v>0</v>
      </c>
      <c r="AW443" s="499">
        <v>0</v>
      </c>
      <c r="AX443" s="129"/>
      <c r="AY443" s="503"/>
      <c r="AZ443" s="175"/>
      <c r="BA443" s="175"/>
      <c r="BB443" s="175"/>
      <c r="BC443" s="504"/>
      <c r="BD443" s="502">
        <v>0</v>
      </c>
      <c r="BE443" s="499">
        <v>0</v>
      </c>
      <c r="BF443" s="499">
        <v>0</v>
      </c>
      <c r="BG443" s="499">
        <v>0</v>
      </c>
      <c r="BH443" s="499">
        <v>0</v>
      </c>
      <c r="BI443" s="499">
        <v>0</v>
      </c>
      <c r="BJ443" s="175">
        <v>0</v>
      </c>
      <c r="BK443" s="175">
        <v>0</v>
      </c>
      <c r="BL443" s="175">
        <v>0</v>
      </c>
      <c r="BM443" s="504"/>
      <c r="BN443" s="502">
        <v>0</v>
      </c>
      <c r="BO443" s="499">
        <v>0</v>
      </c>
      <c r="BP443" s="499">
        <v>0</v>
      </c>
      <c r="BQ443" s="499">
        <v>0</v>
      </c>
      <c r="BR443" s="175">
        <v>0</v>
      </c>
      <c r="BS443" s="175">
        <v>0</v>
      </c>
      <c r="BT443" s="175">
        <v>0</v>
      </c>
      <c r="BU443" s="175">
        <v>0</v>
      </c>
      <c r="BV443" s="175">
        <v>0</v>
      </c>
      <c r="BW443" s="505"/>
      <c r="BX443" s="502">
        <v>18</v>
      </c>
      <c r="BY443" s="499">
        <v>18</v>
      </c>
      <c r="BZ443" s="499">
        <v>0</v>
      </c>
      <c r="CA443" s="499">
        <v>18</v>
      </c>
      <c r="CB443" s="499">
        <v>18</v>
      </c>
      <c r="CC443" s="499">
        <v>0</v>
      </c>
      <c r="CD443" s="175">
        <v>14</v>
      </c>
      <c r="CE443" s="175">
        <v>14</v>
      </c>
      <c r="CF443" s="175">
        <v>14</v>
      </c>
      <c r="CG443" s="506"/>
      <c r="CH443" s="507">
        <f t="shared" si="347"/>
        <v>26</v>
      </c>
      <c r="CI443" s="508">
        <f t="shared" si="348"/>
        <v>24</v>
      </c>
      <c r="CJ443" s="508">
        <f t="shared" si="349"/>
        <v>0</v>
      </c>
      <c r="CK443" s="508">
        <f t="shared" si="350"/>
        <v>18</v>
      </c>
      <c r="CL443" s="508">
        <f t="shared" si="351"/>
        <v>51</v>
      </c>
      <c r="CM443" s="508">
        <f t="shared" si="352"/>
        <v>0</v>
      </c>
      <c r="CN443" s="508">
        <f t="shared" si="353"/>
        <v>42</v>
      </c>
      <c r="CO443" s="508">
        <f t="shared" si="354"/>
        <v>44</v>
      </c>
      <c r="CP443" s="508">
        <f t="shared" si="355"/>
        <v>44</v>
      </c>
      <c r="CQ443" s="249"/>
      <c r="CR443" s="264">
        <f t="shared" si="356"/>
        <v>26</v>
      </c>
      <c r="CS443" s="257">
        <f t="shared" si="357"/>
        <v>20</v>
      </c>
    </row>
    <row r="444" spans="1:97" ht="15" customHeight="1" x14ac:dyDescent="0.25">
      <c r="A444" s="9"/>
      <c r="B444" s="495">
        <v>86</v>
      </c>
      <c r="C444" s="496" t="s">
        <v>609</v>
      </c>
      <c r="D444" s="496" t="s">
        <v>392</v>
      </c>
      <c r="E444" s="497" t="s">
        <v>807</v>
      </c>
      <c r="F444" s="498">
        <v>0</v>
      </c>
      <c r="G444" s="499">
        <v>0</v>
      </c>
      <c r="H444" s="499">
        <v>0</v>
      </c>
      <c r="I444" s="499">
        <v>0</v>
      </c>
      <c r="J444" s="499">
        <v>0</v>
      </c>
      <c r="K444" s="499">
        <v>0</v>
      </c>
      <c r="L444" s="175">
        <v>0</v>
      </c>
      <c r="M444" s="175">
        <v>0</v>
      </c>
      <c r="N444" s="175">
        <v>0</v>
      </c>
      <c r="O444" s="501"/>
      <c r="P444" s="502">
        <v>2</v>
      </c>
      <c r="Q444" s="499">
        <v>0</v>
      </c>
      <c r="R444" s="499">
        <v>0</v>
      </c>
      <c r="S444" s="503"/>
      <c r="T444" s="503"/>
      <c r="U444" s="503"/>
      <c r="V444" s="226"/>
      <c r="W444" s="226"/>
      <c r="X444" s="227"/>
      <c r="Y444" s="504"/>
      <c r="Z444" s="502">
        <v>2</v>
      </c>
      <c r="AA444" s="499">
        <v>2</v>
      </c>
      <c r="AB444" s="499">
        <v>0</v>
      </c>
      <c r="AC444" s="499">
        <v>0</v>
      </c>
      <c r="AD444" s="503"/>
      <c r="AE444" s="503"/>
      <c r="AF444" s="175"/>
      <c r="AG444" s="175"/>
      <c r="AH444" s="175"/>
      <c r="AI444" s="504"/>
      <c r="AJ444" s="502">
        <v>0</v>
      </c>
      <c r="AK444" s="499">
        <v>0</v>
      </c>
      <c r="AL444" s="499">
        <v>0</v>
      </c>
      <c r="AM444" s="499">
        <v>0</v>
      </c>
      <c r="AN444" s="499">
        <v>0</v>
      </c>
      <c r="AO444" s="499">
        <v>0</v>
      </c>
      <c r="AP444" s="175">
        <v>0</v>
      </c>
      <c r="AQ444" s="175">
        <v>0</v>
      </c>
      <c r="AR444" s="175">
        <v>0</v>
      </c>
      <c r="AS444" s="504"/>
      <c r="AT444" s="502">
        <v>0</v>
      </c>
      <c r="AU444" s="499">
        <v>0</v>
      </c>
      <c r="AV444" s="499">
        <v>0</v>
      </c>
      <c r="AW444" s="499">
        <v>0</v>
      </c>
      <c r="AX444" s="129"/>
      <c r="AY444" s="503"/>
      <c r="AZ444" s="175"/>
      <c r="BA444" s="175"/>
      <c r="BB444" s="175"/>
      <c r="BC444" s="504"/>
      <c r="BD444" s="502">
        <v>0</v>
      </c>
      <c r="BE444" s="499">
        <v>0</v>
      </c>
      <c r="BF444" s="499">
        <v>0</v>
      </c>
      <c r="BG444" s="499">
        <v>0</v>
      </c>
      <c r="BH444" s="499">
        <v>0</v>
      </c>
      <c r="BI444" s="499">
        <v>0</v>
      </c>
      <c r="BJ444" s="175">
        <v>0</v>
      </c>
      <c r="BK444" s="175">
        <v>0</v>
      </c>
      <c r="BL444" s="175">
        <v>0</v>
      </c>
      <c r="BM444" s="504"/>
      <c r="BN444" s="502">
        <v>0</v>
      </c>
      <c r="BO444" s="499">
        <v>0</v>
      </c>
      <c r="BP444" s="499">
        <v>0</v>
      </c>
      <c r="BQ444" s="499">
        <v>0</v>
      </c>
      <c r="BR444" s="175">
        <v>0</v>
      </c>
      <c r="BS444" s="175">
        <v>0</v>
      </c>
      <c r="BT444" s="175"/>
      <c r="BU444" s="175"/>
      <c r="BV444" s="175"/>
      <c r="BW444" s="505"/>
      <c r="BX444" s="502">
        <v>0</v>
      </c>
      <c r="BY444" s="499">
        <v>0</v>
      </c>
      <c r="BZ444" s="499">
        <v>0</v>
      </c>
      <c r="CA444" s="499">
        <v>0</v>
      </c>
      <c r="CB444" s="499">
        <v>0</v>
      </c>
      <c r="CC444" s="499">
        <v>0</v>
      </c>
      <c r="CD444" s="175">
        <v>0</v>
      </c>
      <c r="CE444" s="175">
        <v>0</v>
      </c>
      <c r="CF444" s="175">
        <v>0</v>
      </c>
      <c r="CG444" s="506"/>
      <c r="CH444" s="507">
        <f t="shared" si="347"/>
        <v>4</v>
      </c>
      <c r="CI444" s="508">
        <f t="shared" si="348"/>
        <v>2</v>
      </c>
      <c r="CJ444" s="508">
        <f t="shared" si="349"/>
        <v>0</v>
      </c>
      <c r="CK444" s="508">
        <f t="shared" si="350"/>
        <v>0</v>
      </c>
      <c r="CL444" s="508">
        <f t="shared" si="351"/>
        <v>0</v>
      </c>
      <c r="CM444" s="508">
        <f t="shared" si="352"/>
        <v>0</v>
      </c>
      <c r="CN444" s="508">
        <f t="shared" si="353"/>
        <v>0</v>
      </c>
      <c r="CO444" s="508">
        <f t="shared" si="354"/>
        <v>0</v>
      </c>
      <c r="CP444" s="508">
        <f t="shared" si="355"/>
        <v>0</v>
      </c>
      <c r="CQ444" s="249"/>
      <c r="CR444" s="264">
        <f t="shared" si="356"/>
        <v>0</v>
      </c>
      <c r="CS444" s="257">
        <f t="shared" si="357"/>
        <v>-2</v>
      </c>
    </row>
    <row r="445" spans="1:97" ht="15" customHeight="1" x14ac:dyDescent="0.25">
      <c r="A445" s="9"/>
      <c r="B445" s="495">
        <v>86</v>
      </c>
      <c r="C445" s="496" t="s">
        <v>609</v>
      </c>
      <c r="D445" s="496" t="s">
        <v>393</v>
      </c>
      <c r="E445" s="497" t="s">
        <v>808</v>
      </c>
      <c r="F445" s="498">
        <v>9</v>
      </c>
      <c r="G445" s="499">
        <v>9</v>
      </c>
      <c r="H445" s="499">
        <v>0</v>
      </c>
      <c r="I445" s="499">
        <v>0</v>
      </c>
      <c r="J445" s="499">
        <v>18</v>
      </c>
      <c r="K445" s="499">
        <v>0</v>
      </c>
      <c r="L445" s="521">
        <v>17</v>
      </c>
      <c r="M445" s="521">
        <v>16</v>
      </c>
      <c r="N445" s="521">
        <v>16</v>
      </c>
      <c r="O445" s="501"/>
      <c r="P445" s="502">
        <v>2</v>
      </c>
      <c r="Q445" s="499">
        <v>0</v>
      </c>
      <c r="R445" s="499">
        <v>0</v>
      </c>
      <c r="S445" s="503"/>
      <c r="T445" s="503"/>
      <c r="U445" s="503"/>
      <c r="V445" s="228"/>
      <c r="W445" s="228"/>
      <c r="X445" s="229"/>
      <c r="Y445" s="504"/>
      <c r="Z445" s="502">
        <v>2</v>
      </c>
      <c r="AA445" s="499">
        <v>2</v>
      </c>
      <c r="AB445" s="499">
        <v>0</v>
      </c>
      <c r="AC445" s="499">
        <v>0</v>
      </c>
      <c r="AD445" s="503"/>
      <c r="AE445" s="503"/>
      <c r="AF445" s="175"/>
      <c r="AG445" s="175"/>
      <c r="AH445" s="175"/>
      <c r="AI445" s="504"/>
      <c r="AJ445" s="502">
        <v>0</v>
      </c>
      <c r="AK445" s="499">
        <v>0</v>
      </c>
      <c r="AL445" s="499">
        <v>0</v>
      </c>
      <c r="AM445" s="499">
        <v>2</v>
      </c>
      <c r="AN445" s="499">
        <v>9</v>
      </c>
      <c r="AO445" s="499">
        <v>0</v>
      </c>
      <c r="AP445" s="521">
        <v>0</v>
      </c>
      <c r="AQ445" s="521">
        <v>0</v>
      </c>
      <c r="AR445" s="521">
        <v>0</v>
      </c>
      <c r="AS445" s="504"/>
      <c r="AT445" s="502">
        <v>0</v>
      </c>
      <c r="AU445" s="499">
        <v>0</v>
      </c>
      <c r="AV445" s="499">
        <v>0</v>
      </c>
      <c r="AW445" s="499">
        <v>0</v>
      </c>
      <c r="AX445" s="129"/>
      <c r="AY445" s="503"/>
      <c r="AZ445" s="175"/>
      <c r="BA445" s="175"/>
      <c r="BB445" s="175"/>
      <c r="BC445" s="504"/>
      <c r="BD445" s="502">
        <v>0</v>
      </c>
      <c r="BE445" s="499">
        <v>0</v>
      </c>
      <c r="BF445" s="499">
        <v>0</v>
      </c>
      <c r="BG445" s="499">
        <v>0</v>
      </c>
      <c r="BH445" s="499">
        <v>0</v>
      </c>
      <c r="BI445" s="499">
        <v>0</v>
      </c>
      <c r="BJ445" s="175">
        <v>0</v>
      </c>
      <c r="BK445" s="175">
        <v>0</v>
      </c>
      <c r="BL445" s="175">
        <v>0</v>
      </c>
      <c r="BM445" s="504"/>
      <c r="BN445" s="502">
        <v>0</v>
      </c>
      <c r="BO445" s="499">
        <v>0</v>
      </c>
      <c r="BP445" s="499">
        <v>0</v>
      </c>
      <c r="BQ445" s="499">
        <v>0</v>
      </c>
      <c r="BR445" s="175">
        <v>0</v>
      </c>
      <c r="BS445" s="175">
        <v>0</v>
      </c>
      <c r="BT445" s="175"/>
      <c r="BU445" s="175"/>
      <c r="BV445" s="175"/>
      <c r="BW445" s="505"/>
      <c r="BX445" s="502">
        <v>9</v>
      </c>
      <c r="BY445" s="499">
        <v>9</v>
      </c>
      <c r="BZ445" s="499">
        <v>0</v>
      </c>
      <c r="CA445" s="499">
        <v>9</v>
      </c>
      <c r="CB445" s="499">
        <v>9</v>
      </c>
      <c r="CC445" s="499">
        <v>0</v>
      </c>
      <c r="CD445" s="175">
        <v>7</v>
      </c>
      <c r="CE445" s="175">
        <v>7</v>
      </c>
      <c r="CF445" s="175">
        <v>7</v>
      </c>
      <c r="CG445" s="506"/>
      <c r="CH445" s="507">
        <f t="shared" si="347"/>
        <v>22</v>
      </c>
      <c r="CI445" s="508">
        <f t="shared" si="348"/>
        <v>20</v>
      </c>
      <c r="CJ445" s="508">
        <f t="shared" si="349"/>
        <v>0</v>
      </c>
      <c r="CK445" s="508">
        <f t="shared" si="350"/>
        <v>11</v>
      </c>
      <c r="CL445" s="508">
        <f t="shared" si="351"/>
        <v>36</v>
      </c>
      <c r="CM445" s="508">
        <f t="shared" si="352"/>
        <v>0</v>
      </c>
      <c r="CN445" s="508">
        <f t="shared" si="353"/>
        <v>24</v>
      </c>
      <c r="CO445" s="508">
        <f t="shared" si="354"/>
        <v>23</v>
      </c>
      <c r="CP445" s="508">
        <f t="shared" si="355"/>
        <v>23</v>
      </c>
      <c r="CQ445" s="249"/>
      <c r="CR445" s="264">
        <f t="shared" si="356"/>
        <v>12</v>
      </c>
      <c r="CS445" s="257">
        <f t="shared" si="357"/>
        <v>3</v>
      </c>
    </row>
    <row r="446" spans="1:97" ht="15" customHeight="1" x14ac:dyDescent="0.25">
      <c r="A446" s="9"/>
      <c r="B446" s="480">
        <v>86</v>
      </c>
      <c r="C446" s="481" t="s">
        <v>609</v>
      </c>
      <c r="D446" s="481" t="s">
        <v>394</v>
      </c>
      <c r="E446" s="482" t="s">
        <v>809</v>
      </c>
      <c r="F446" s="483">
        <v>9</v>
      </c>
      <c r="G446" s="484">
        <v>9</v>
      </c>
      <c r="H446" s="484">
        <v>0</v>
      </c>
      <c r="I446" s="484">
        <v>9</v>
      </c>
      <c r="J446" s="484">
        <v>9</v>
      </c>
      <c r="K446" s="484">
        <v>0</v>
      </c>
      <c r="L446" s="146">
        <v>9</v>
      </c>
      <c r="M446" s="146">
        <v>9</v>
      </c>
      <c r="N446" s="146">
        <v>9</v>
      </c>
      <c r="O446" s="486"/>
      <c r="P446" s="487">
        <v>0</v>
      </c>
      <c r="Q446" s="484">
        <v>0</v>
      </c>
      <c r="R446" s="484">
        <v>0</v>
      </c>
      <c r="S446" s="488"/>
      <c r="T446" s="488"/>
      <c r="U446" s="488"/>
      <c r="V446" s="239"/>
      <c r="W446" s="243"/>
      <c r="X446" s="244"/>
      <c r="Y446" s="489"/>
      <c r="Z446" s="487">
        <v>9</v>
      </c>
      <c r="AA446" s="484">
        <v>9</v>
      </c>
      <c r="AB446" s="484">
        <v>0</v>
      </c>
      <c r="AC446" s="484">
        <v>9</v>
      </c>
      <c r="AD446" s="484">
        <v>9</v>
      </c>
      <c r="AE446" s="484">
        <v>0</v>
      </c>
      <c r="AF446" s="146">
        <v>9</v>
      </c>
      <c r="AG446" s="146">
        <v>9</v>
      </c>
      <c r="AH446" s="146">
        <v>9</v>
      </c>
      <c r="AI446" s="489"/>
      <c r="AJ446" s="487">
        <v>23</v>
      </c>
      <c r="AK446" s="484">
        <v>23</v>
      </c>
      <c r="AL446" s="484">
        <v>0</v>
      </c>
      <c r="AM446" s="484">
        <v>23</v>
      </c>
      <c r="AN446" s="484">
        <v>38</v>
      </c>
      <c r="AO446" s="484">
        <v>0</v>
      </c>
      <c r="AP446" s="146">
        <v>25</v>
      </c>
      <c r="AQ446" s="146">
        <v>25</v>
      </c>
      <c r="AR446" s="146">
        <v>25</v>
      </c>
      <c r="AS446" s="489"/>
      <c r="AT446" s="487">
        <v>18</v>
      </c>
      <c r="AU446" s="484">
        <v>18</v>
      </c>
      <c r="AV446" s="484">
        <v>0</v>
      </c>
      <c r="AW446" s="484">
        <v>8</v>
      </c>
      <c r="AX446" s="127">
        <v>18</v>
      </c>
      <c r="AY446" s="484">
        <v>0</v>
      </c>
      <c r="AZ446" s="146">
        <v>15</v>
      </c>
      <c r="BA446" s="146">
        <v>15</v>
      </c>
      <c r="BB446" s="146">
        <v>15</v>
      </c>
      <c r="BC446" s="489"/>
      <c r="BD446" s="487">
        <v>19</v>
      </c>
      <c r="BE446" s="484">
        <v>19</v>
      </c>
      <c r="BF446" s="484">
        <v>0</v>
      </c>
      <c r="BG446" s="484">
        <v>19</v>
      </c>
      <c r="BH446" s="484">
        <v>31</v>
      </c>
      <c r="BI446" s="484">
        <v>0</v>
      </c>
      <c r="BJ446" s="146">
        <v>26</v>
      </c>
      <c r="BK446" s="146">
        <v>26</v>
      </c>
      <c r="BL446" s="146">
        <v>26</v>
      </c>
      <c r="BM446" s="489"/>
      <c r="BN446" s="487">
        <v>18</v>
      </c>
      <c r="BO446" s="484">
        <v>18</v>
      </c>
      <c r="BP446" s="484">
        <v>0</v>
      </c>
      <c r="BQ446" s="484">
        <v>18</v>
      </c>
      <c r="BR446" s="146">
        <v>18</v>
      </c>
      <c r="BS446" s="146">
        <v>0</v>
      </c>
      <c r="BT446" s="146">
        <v>17</v>
      </c>
      <c r="BU446" s="146">
        <v>17</v>
      </c>
      <c r="BV446" s="146">
        <v>17</v>
      </c>
      <c r="BW446" s="490"/>
      <c r="BX446" s="487">
        <v>8</v>
      </c>
      <c r="BY446" s="484">
        <v>8</v>
      </c>
      <c r="BZ446" s="484">
        <v>0</v>
      </c>
      <c r="CA446" s="484">
        <v>8</v>
      </c>
      <c r="CB446" s="484">
        <v>8</v>
      </c>
      <c r="CC446" s="484">
        <v>0</v>
      </c>
      <c r="CD446" s="146">
        <v>0</v>
      </c>
      <c r="CE446" s="146">
        <v>8</v>
      </c>
      <c r="CF446" s="146">
        <v>8</v>
      </c>
      <c r="CG446" s="491"/>
      <c r="CH446" s="492">
        <f t="shared" si="347"/>
        <v>104</v>
      </c>
      <c r="CI446" s="493">
        <f t="shared" si="348"/>
        <v>104</v>
      </c>
      <c r="CJ446" s="493">
        <f t="shared" si="349"/>
        <v>0</v>
      </c>
      <c r="CK446" s="493">
        <f t="shared" si="350"/>
        <v>94</v>
      </c>
      <c r="CL446" s="493">
        <f t="shared" si="351"/>
        <v>131</v>
      </c>
      <c r="CM446" s="493">
        <f t="shared" si="352"/>
        <v>0</v>
      </c>
      <c r="CN446" s="493">
        <f t="shared" si="353"/>
        <v>101</v>
      </c>
      <c r="CO446" s="493">
        <f t="shared" si="354"/>
        <v>109</v>
      </c>
      <c r="CP446" s="493">
        <f t="shared" si="355"/>
        <v>109</v>
      </c>
      <c r="CQ446"/>
      <c r="CR446" s="255">
        <f t="shared" si="356"/>
        <v>15</v>
      </c>
      <c r="CS446" s="256">
        <f t="shared" si="357"/>
        <v>5</v>
      </c>
    </row>
    <row r="447" spans="1:97" ht="15" customHeight="1" x14ac:dyDescent="0.25">
      <c r="A447" s="9"/>
      <c r="B447" s="480">
        <v>86</v>
      </c>
      <c r="C447" s="481" t="s">
        <v>609</v>
      </c>
      <c r="D447" s="481" t="s">
        <v>395</v>
      </c>
      <c r="E447" s="482" t="s">
        <v>810</v>
      </c>
      <c r="F447" s="483">
        <v>0</v>
      </c>
      <c r="G447" s="484">
        <v>0</v>
      </c>
      <c r="H447" s="484">
        <v>0</v>
      </c>
      <c r="I447" s="484">
        <v>40</v>
      </c>
      <c r="J447" s="484">
        <v>43</v>
      </c>
      <c r="K447" s="484">
        <v>0</v>
      </c>
      <c r="L447" s="146">
        <v>33</v>
      </c>
      <c r="M447" s="146">
        <v>34</v>
      </c>
      <c r="N447" s="146">
        <v>34</v>
      </c>
      <c r="O447" s="486"/>
      <c r="P447" s="487">
        <v>1</v>
      </c>
      <c r="Q447" s="484">
        <v>0</v>
      </c>
      <c r="R447" s="484">
        <v>0</v>
      </c>
      <c r="S447" s="484">
        <v>0</v>
      </c>
      <c r="T447" s="484">
        <v>0</v>
      </c>
      <c r="U447" s="484">
        <v>0</v>
      </c>
      <c r="V447" s="239">
        <v>0</v>
      </c>
      <c r="W447" s="243">
        <v>0</v>
      </c>
      <c r="X447" s="244">
        <v>0</v>
      </c>
      <c r="Y447" s="489"/>
      <c r="Z447" s="487">
        <v>9</v>
      </c>
      <c r="AA447" s="484">
        <v>9</v>
      </c>
      <c r="AB447" s="484">
        <v>0</v>
      </c>
      <c r="AC447" s="484">
        <v>9</v>
      </c>
      <c r="AD447" s="484">
        <v>9</v>
      </c>
      <c r="AE447" s="484">
        <v>0</v>
      </c>
      <c r="AF447" s="146">
        <v>9</v>
      </c>
      <c r="AG447" s="146">
        <v>9</v>
      </c>
      <c r="AH447" s="146">
        <v>9</v>
      </c>
      <c r="AI447" s="489"/>
      <c r="AJ447" s="487">
        <v>4</v>
      </c>
      <c r="AK447" s="484">
        <v>4</v>
      </c>
      <c r="AL447" s="484">
        <v>0</v>
      </c>
      <c r="AM447" s="484">
        <v>0</v>
      </c>
      <c r="AN447" s="484">
        <v>0</v>
      </c>
      <c r="AO447" s="484">
        <v>0</v>
      </c>
      <c r="AP447" s="146">
        <v>0</v>
      </c>
      <c r="AQ447" s="146">
        <v>0</v>
      </c>
      <c r="AR447" s="146">
        <v>0</v>
      </c>
      <c r="AS447" s="489"/>
      <c r="AT447" s="487">
        <v>15</v>
      </c>
      <c r="AU447" s="484">
        <v>15</v>
      </c>
      <c r="AV447" s="484">
        <v>0</v>
      </c>
      <c r="AW447" s="484">
        <v>8</v>
      </c>
      <c r="AX447" s="127">
        <v>7</v>
      </c>
      <c r="AY447" s="484">
        <v>0</v>
      </c>
      <c r="AZ447" s="146">
        <v>5</v>
      </c>
      <c r="BA447" s="146">
        <v>5</v>
      </c>
      <c r="BB447" s="146">
        <v>5</v>
      </c>
      <c r="BC447" s="489"/>
      <c r="BD447" s="487">
        <v>0</v>
      </c>
      <c r="BE447" s="484">
        <v>0</v>
      </c>
      <c r="BF447" s="484">
        <v>0</v>
      </c>
      <c r="BG447" s="484">
        <v>0</v>
      </c>
      <c r="BH447" s="484">
        <v>14</v>
      </c>
      <c r="BI447" s="484">
        <v>0</v>
      </c>
      <c r="BJ447" s="146">
        <v>9</v>
      </c>
      <c r="BK447" s="146">
        <v>9</v>
      </c>
      <c r="BL447" s="146">
        <v>9</v>
      </c>
      <c r="BM447" s="489"/>
      <c r="BN447" s="487">
        <v>9</v>
      </c>
      <c r="BO447" s="484">
        <v>9</v>
      </c>
      <c r="BP447" s="484">
        <v>0</v>
      </c>
      <c r="BQ447" s="484">
        <v>9</v>
      </c>
      <c r="BR447" s="146">
        <v>0</v>
      </c>
      <c r="BS447" s="146">
        <v>0</v>
      </c>
      <c r="BT447" s="146">
        <v>0</v>
      </c>
      <c r="BU447" s="146">
        <v>0</v>
      </c>
      <c r="BV447" s="146">
        <v>0</v>
      </c>
      <c r="BW447" s="490"/>
      <c r="BX447" s="487">
        <v>12</v>
      </c>
      <c r="BY447" s="484">
        <v>12</v>
      </c>
      <c r="BZ447" s="484">
        <v>0</v>
      </c>
      <c r="CA447" s="484">
        <v>12</v>
      </c>
      <c r="CB447" s="484">
        <v>7</v>
      </c>
      <c r="CC447" s="484">
        <v>0</v>
      </c>
      <c r="CD447" s="146">
        <v>0</v>
      </c>
      <c r="CE447" s="146">
        <v>7</v>
      </c>
      <c r="CF447" s="146">
        <v>7</v>
      </c>
      <c r="CG447" s="491"/>
      <c r="CH447" s="492">
        <f t="shared" si="347"/>
        <v>50</v>
      </c>
      <c r="CI447" s="493">
        <f t="shared" si="348"/>
        <v>49</v>
      </c>
      <c r="CJ447" s="493">
        <f t="shared" si="349"/>
        <v>0</v>
      </c>
      <c r="CK447" s="493">
        <f t="shared" si="350"/>
        <v>78</v>
      </c>
      <c r="CL447" s="493">
        <f t="shared" si="351"/>
        <v>80</v>
      </c>
      <c r="CM447" s="493">
        <f t="shared" si="352"/>
        <v>0</v>
      </c>
      <c r="CN447" s="493">
        <f t="shared" si="353"/>
        <v>56</v>
      </c>
      <c r="CO447" s="493">
        <f t="shared" si="354"/>
        <v>64</v>
      </c>
      <c r="CP447" s="493">
        <f t="shared" si="355"/>
        <v>64</v>
      </c>
      <c r="CQ447"/>
      <c r="CR447" s="255">
        <f t="shared" si="356"/>
        <v>-14</v>
      </c>
      <c r="CS447" s="256">
        <f t="shared" si="357"/>
        <v>15</v>
      </c>
    </row>
    <row r="448" spans="1:97" ht="15" customHeight="1" x14ac:dyDescent="0.25">
      <c r="A448" s="9"/>
      <c r="B448" s="495">
        <v>86</v>
      </c>
      <c r="C448" s="496" t="s">
        <v>609</v>
      </c>
      <c r="D448" s="496" t="s">
        <v>396</v>
      </c>
      <c r="E448" s="497" t="s">
        <v>811</v>
      </c>
      <c r="F448" s="498">
        <v>0</v>
      </c>
      <c r="G448" s="499">
        <v>0</v>
      </c>
      <c r="H448" s="499">
        <v>0</v>
      </c>
      <c r="I448" s="499">
        <v>0</v>
      </c>
      <c r="J448" s="499">
        <v>16</v>
      </c>
      <c r="K448" s="499">
        <v>0</v>
      </c>
      <c r="L448" s="175">
        <v>12</v>
      </c>
      <c r="M448" s="175">
        <v>9</v>
      </c>
      <c r="N448" s="175">
        <v>9</v>
      </c>
      <c r="O448" s="501"/>
      <c r="P448" s="502">
        <v>1</v>
      </c>
      <c r="Q448" s="499">
        <v>0</v>
      </c>
      <c r="R448" s="499">
        <v>0</v>
      </c>
      <c r="S448" s="503"/>
      <c r="T448" s="503"/>
      <c r="U448" s="503"/>
      <c r="V448" s="228"/>
      <c r="W448" s="228"/>
      <c r="X448" s="229"/>
      <c r="Y448" s="504"/>
      <c r="Z448" s="502">
        <v>9</v>
      </c>
      <c r="AA448" s="499">
        <v>9</v>
      </c>
      <c r="AB448" s="499">
        <v>0</v>
      </c>
      <c r="AC448" s="499">
        <v>9</v>
      </c>
      <c r="AD448" s="499">
        <v>9</v>
      </c>
      <c r="AE448" s="499">
        <v>0</v>
      </c>
      <c r="AF448" s="175">
        <v>9</v>
      </c>
      <c r="AG448" s="175">
        <v>9</v>
      </c>
      <c r="AH448" s="175">
        <v>9</v>
      </c>
      <c r="AI448" s="504"/>
      <c r="AJ448" s="502">
        <v>4</v>
      </c>
      <c r="AK448" s="499">
        <v>4</v>
      </c>
      <c r="AL448" s="499">
        <v>0</v>
      </c>
      <c r="AM448" s="499">
        <v>0</v>
      </c>
      <c r="AN448" s="499">
        <v>0</v>
      </c>
      <c r="AO448" s="499">
        <v>0</v>
      </c>
      <c r="AP448" s="175">
        <v>0</v>
      </c>
      <c r="AQ448" s="175">
        <v>0</v>
      </c>
      <c r="AR448" s="175">
        <v>0</v>
      </c>
      <c r="AS448" s="504"/>
      <c r="AT448" s="502">
        <v>9</v>
      </c>
      <c r="AU448" s="499">
        <v>9</v>
      </c>
      <c r="AV448" s="499">
        <v>0</v>
      </c>
      <c r="AW448" s="499">
        <v>8</v>
      </c>
      <c r="AX448" s="129">
        <v>7</v>
      </c>
      <c r="AY448" s="499">
        <v>0</v>
      </c>
      <c r="AZ448" s="175">
        <v>5</v>
      </c>
      <c r="BA448" s="175">
        <v>5</v>
      </c>
      <c r="BB448" s="175">
        <v>5</v>
      </c>
      <c r="BC448" s="504"/>
      <c r="BD448" s="502">
        <v>0</v>
      </c>
      <c r="BE448" s="499">
        <v>0</v>
      </c>
      <c r="BF448" s="499">
        <v>0</v>
      </c>
      <c r="BG448" s="499">
        <v>0</v>
      </c>
      <c r="BH448" s="499">
        <v>5</v>
      </c>
      <c r="BI448" s="499">
        <v>0</v>
      </c>
      <c r="BJ448" s="175">
        <v>6</v>
      </c>
      <c r="BK448" s="175">
        <v>6</v>
      </c>
      <c r="BL448" s="175">
        <v>6</v>
      </c>
      <c r="BM448" s="504"/>
      <c r="BN448" s="502">
        <v>7</v>
      </c>
      <c r="BO448" s="499">
        <v>7</v>
      </c>
      <c r="BP448" s="499">
        <v>0</v>
      </c>
      <c r="BQ448" s="499">
        <v>9</v>
      </c>
      <c r="BR448" s="175">
        <v>0</v>
      </c>
      <c r="BS448" s="175">
        <v>0</v>
      </c>
      <c r="BT448" s="175">
        <v>0</v>
      </c>
      <c r="BU448" s="175">
        <v>0</v>
      </c>
      <c r="BV448" s="175">
        <v>0</v>
      </c>
      <c r="BW448" s="505"/>
      <c r="BX448" s="502">
        <v>2</v>
      </c>
      <c r="BY448" s="499">
        <v>2</v>
      </c>
      <c r="BZ448" s="499">
        <v>0</v>
      </c>
      <c r="CA448" s="499">
        <v>2</v>
      </c>
      <c r="CB448" s="499">
        <v>0</v>
      </c>
      <c r="CC448" s="499">
        <v>0</v>
      </c>
      <c r="CD448" s="175">
        <v>0</v>
      </c>
      <c r="CE448" s="175">
        <v>0</v>
      </c>
      <c r="CF448" s="175">
        <v>0</v>
      </c>
      <c r="CG448" s="506"/>
      <c r="CH448" s="507">
        <f t="shared" si="347"/>
        <v>32</v>
      </c>
      <c r="CI448" s="508">
        <f t="shared" si="348"/>
        <v>31</v>
      </c>
      <c r="CJ448" s="508">
        <f t="shared" si="349"/>
        <v>0</v>
      </c>
      <c r="CK448" s="508">
        <f t="shared" si="350"/>
        <v>28</v>
      </c>
      <c r="CL448" s="508">
        <f t="shared" si="351"/>
        <v>37</v>
      </c>
      <c r="CM448" s="508">
        <f t="shared" si="352"/>
        <v>0</v>
      </c>
      <c r="CN448" s="508">
        <f t="shared" si="353"/>
        <v>32</v>
      </c>
      <c r="CO448" s="508">
        <f t="shared" si="354"/>
        <v>29</v>
      </c>
      <c r="CP448" s="508">
        <f t="shared" si="355"/>
        <v>29</v>
      </c>
      <c r="CQ448" s="249"/>
      <c r="CR448" s="264">
        <f t="shared" si="356"/>
        <v>1</v>
      </c>
      <c r="CS448" s="257">
        <f t="shared" si="357"/>
        <v>-2</v>
      </c>
    </row>
    <row r="449" spans="1:97" ht="15" customHeight="1" x14ac:dyDescent="0.25">
      <c r="A449" s="9"/>
      <c r="B449" s="495">
        <v>86</v>
      </c>
      <c r="C449" s="496" t="s">
        <v>609</v>
      </c>
      <c r="D449" s="496" t="s">
        <v>397</v>
      </c>
      <c r="E449" s="497" t="s">
        <v>812</v>
      </c>
      <c r="F449" s="498">
        <v>0</v>
      </c>
      <c r="G449" s="499">
        <v>0</v>
      </c>
      <c r="H449" s="499">
        <v>0</v>
      </c>
      <c r="I449" s="499">
        <v>0</v>
      </c>
      <c r="J449" s="499">
        <v>18</v>
      </c>
      <c r="K449" s="499">
        <v>0</v>
      </c>
      <c r="L449" s="175">
        <v>12</v>
      </c>
      <c r="M449" s="175">
        <v>16</v>
      </c>
      <c r="N449" s="175">
        <v>16</v>
      </c>
      <c r="O449" s="501"/>
      <c r="P449" s="502">
        <v>0</v>
      </c>
      <c r="Q449" s="499">
        <v>0</v>
      </c>
      <c r="R449" s="499">
        <v>0</v>
      </c>
      <c r="S449" s="503"/>
      <c r="T449" s="503"/>
      <c r="U449" s="503"/>
      <c r="V449" s="228"/>
      <c r="W449" s="228"/>
      <c r="X449" s="229"/>
      <c r="Y449" s="504"/>
      <c r="Z449" s="502">
        <v>0</v>
      </c>
      <c r="AA449" s="499">
        <v>0</v>
      </c>
      <c r="AB449" s="499">
        <v>0</v>
      </c>
      <c r="AC449" s="499">
        <v>0</v>
      </c>
      <c r="AD449" s="503"/>
      <c r="AE449" s="503"/>
      <c r="AF449" s="175"/>
      <c r="AG449" s="175"/>
      <c r="AH449" s="175"/>
      <c r="AI449" s="504"/>
      <c r="AJ449" s="502">
        <v>0</v>
      </c>
      <c r="AK449" s="499">
        <v>0</v>
      </c>
      <c r="AL449" s="499">
        <v>0</v>
      </c>
      <c r="AM449" s="499">
        <v>0</v>
      </c>
      <c r="AN449" s="499">
        <v>0</v>
      </c>
      <c r="AO449" s="499">
        <v>0</v>
      </c>
      <c r="AP449" s="175">
        <v>0</v>
      </c>
      <c r="AQ449" s="175">
        <v>0</v>
      </c>
      <c r="AR449" s="175">
        <v>0</v>
      </c>
      <c r="AS449" s="504"/>
      <c r="AT449" s="502">
        <v>2</v>
      </c>
      <c r="AU449" s="499">
        <v>2</v>
      </c>
      <c r="AV449" s="499">
        <v>0</v>
      </c>
      <c r="AW449" s="499">
        <v>0</v>
      </c>
      <c r="AX449" s="129"/>
      <c r="AY449" s="503"/>
      <c r="AZ449" s="175"/>
      <c r="BA449" s="175"/>
      <c r="BB449" s="175"/>
      <c r="BC449" s="504"/>
      <c r="BD449" s="502">
        <v>0</v>
      </c>
      <c r="BE449" s="499">
        <v>0</v>
      </c>
      <c r="BF449" s="499">
        <v>0</v>
      </c>
      <c r="BG449" s="499">
        <v>0</v>
      </c>
      <c r="BH449" s="499">
        <v>4</v>
      </c>
      <c r="BI449" s="499">
        <v>0</v>
      </c>
      <c r="BJ449" s="175">
        <v>3</v>
      </c>
      <c r="BK449" s="175">
        <v>3</v>
      </c>
      <c r="BL449" s="175">
        <v>3</v>
      </c>
      <c r="BM449" s="504"/>
      <c r="BN449" s="502">
        <v>1</v>
      </c>
      <c r="BO449" s="499">
        <v>1</v>
      </c>
      <c r="BP449" s="499">
        <v>0</v>
      </c>
      <c r="BQ449" s="499">
        <v>0</v>
      </c>
      <c r="BR449" s="175">
        <v>0</v>
      </c>
      <c r="BS449" s="175">
        <v>0</v>
      </c>
      <c r="BT449" s="175"/>
      <c r="BU449" s="175"/>
      <c r="BV449" s="175"/>
      <c r="BW449" s="505"/>
      <c r="BX449" s="502">
        <v>7</v>
      </c>
      <c r="BY449" s="499">
        <v>7</v>
      </c>
      <c r="BZ449" s="499">
        <v>0</v>
      </c>
      <c r="CA449" s="499">
        <v>7</v>
      </c>
      <c r="CB449" s="499">
        <v>7</v>
      </c>
      <c r="CC449" s="499">
        <v>0</v>
      </c>
      <c r="CD449" s="175">
        <v>0</v>
      </c>
      <c r="CE449" s="175">
        <v>7</v>
      </c>
      <c r="CF449" s="175">
        <v>7</v>
      </c>
      <c r="CG449" s="506"/>
      <c r="CH449" s="507">
        <f t="shared" si="347"/>
        <v>10</v>
      </c>
      <c r="CI449" s="508">
        <f t="shared" si="348"/>
        <v>10</v>
      </c>
      <c r="CJ449" s="508">
        <f t="shared" si="349"/>
        <v>0</v>
      </c>
      <c r="CK449" s="508">
        <f t="shared" si="350"/>
        <v>7</v>
      </c>
      <c r="CL449" s="508">
        <f t="shared" si="351"/>
        <v>29</v>
      </c>
      <c r="CM449" s="508">
        <f t="shared" si="352"/>
        <v>0</v>
      </c>
      <c r="CN449" s="508">
        <f t="shared" si="353"/>
        <v>15</v>
      </c>
      <c r="CO449" s="508">
        <f t="shared" si="354"/>
        <v>26</v>
      </c>
      <c r="CP449" s="508">
        <f t="shared" si="355"/>
        <v>26</v>
      </c>
      <c r="CQ449" s="249"/>
      <c r="CR449" s="264">
        <f t="shared" si="356"/>
        <v>19</v>
      </c>
      <c r="CS449" s="257">
        <f t="shared" si="357"/>
        <v>16</v>
      </c>
    </row>
    <row r="450" spans="1:97" ht="15" customHeight="1" x14ac:dyDescent="0.25">
      <c r="A450" s="9"/>
      <c r="B450" s="495">
        <v>86</v>
      </c>
      <c r="C450" s="496" t="s">
        <v>609</v>
      </c>
      <c r="D450" s="496" t="s">
        <v>398</v>
      </c>
      <c r="E450" s="497" t="s">
        <v>813</v>
      </c>
      <c r="F450" s="498">
        <v>0</v>
      </c>
      <c r="G450" s="499">
        <v>0</v>
      </c>
      <c r="H450" s="499">
        <v>0</v>
      </c>
      <c r="I450" s="499">
        <v>0</v>
      </c>
      <c r="J450" s="499">
        <v>9</v>
      </c>
      <c r="K450" s="499">
        <v>0</v>
      </c>
      <c r="L450" s="175">
        <v>9</v>
      </c>
      <c r="M450" s="175">
        <v>9</v>
      </c>
      <c r="N450" s="175">
        <v>9</v>
      </c>
      <c r="O450" s="501"/>
      <c r="P450" s="502">
        <v>0</v>
      </c>
      <c r="Q450" s="499">
        <v>0</v>
      </c>
      <c r="R450" s="499">
        <v>0</v>
      </c>
      <c r="S450" s="503"/>
      <c r="T450" s="503"/>
      <c r="U450" s="503"/>
      <c r="V450" s="228"/>
      <c r="W450" s="228"/>
      <c r="X450" s="229"/>
      <c r="Y450" s="504"/>
      <c r="Z450" s="502">
        <v>0</v>
      </c>
      <c r="AA450" s="499">
        <v>0</v>
      </c>
      <c r="AB450" s="499">
        <v>0</v>
      </c>
      <c r="AC450" s="499">
        <v>0</v>
      </c>
      <c r="AD450" s="503"/>
      <c r="AE450" s="503"/>
      <c r="AF450" s="175"/>
      <c r="AG450" s="175"/>
      <c r="AH450" s="175"/>
      <c r="AI450" s="504"/>
      <c r="AJ450" s="502">
        <v>0</v>
      </c>
      <c r="AK450" s="499">
        <v>0</v>
      </c>
      <c r="AL450" s="499">
        <v>0</v>
      </c>
      <c r="AM450" s="499">
        <v>0</v>
      </c>
      <c r="AN450" s="499">
        <v>0</v>
      </c>
      <c r="AO450" s="499">
        <v>0</v>
      </c>
      <c r="AP450" s="175">
        <v>0</v>
      </c>
      <c r="AQ450" s="175">
        <v>0</v>
      </c>
      <c r="AR450" s="175">
        <v>0</v>
      </c>
      <c r="AS450" s="504"/>
      <c r="AT450" s="502">
        <v>2</v>
      </c>
      <c r="AU450" s="499">
        <v>2</v>
      </c>
      <c r="AV450" s="499">
        <v>0</v>
      </c>
      <c r="AW450" s="499">
        <v>0</v>
      </c>
      <c r="AX450" s="129"/>
      <c r="AY450" s="503"/>
      <c r="AZ450" s="175"/>
      <c r="BA450" s="175"/>
      <c r="BB450" s="175"/>
      <c r="BC450" s="504"/>
      <c r="BD450" s="502">
        <v>0</v>
      </c>
      <c r="BE450" s="499">
        <v>0</v>
      </c>
      <c r="BF450" s="499">
        <v>0</v>
      </c>
      <c r="BG450" s="499">
        <v>0</v>
      </c>
      <c r="BH450" s="499">
        <v>5</v>
      </c>
      <c r="BI450" s="499">
        <v>0</v>
      </c>
      <c r="BJ450" s="175">
        <v>0</v>
      </c>
      <c r="BK450" s="175">
        <v>0</v>
      </c>
      <c r="BL450" s="175">
        <v>0</v>
      </c>
      <c r="BM450" s="504"/>
      <c r="BN450" s="502">
        <v>1</v>
      </c>
      <c r="BO450" s="499">
        <v>1</v>
      </c>
      <c r="BP450" s="499">
        <v>0</v>
      </c>
      <c r="BQ450" s="499">
        <v>0</v>
      </c>
      <c r="BR450" s="175">
        <v>0</v>
      </c>
      <c r="BS450" s="175">
        <v>0</v>
      </c>
      <c r="BT450" s="175"/>
      <c r="BU450" s="175"/>
      <c r="BV450" s="175"/>
      <c r="BW450" s="505"/>
      <c r="BX450" s="502">
        <v>1</v>
      </c>
      <c r="BY450" s="499">
        <v>1</v>
      </c>
      <c r="BZ450" s="499">
        <v>0</v>
      </c>
      <c r="CA450" s="499">
        <v>1</v>
      </c>
      <c r="CB450" s="499">
        <v>0</v>
      </c>
      <c r="CC450" s="499">
        <v>0</v>
      </c>
      <c r="CD450" s="175">
        <v>0</v>
      </c>
      <c r="CE450" s="175">
        <v>0</v>
      </c>
      <c r="CF450" s="175">
        <v>0</v>
      </c>
      <c r="CG450" s="506"/>
      <c r="CH450" s="507">
        <f t="shared" si="347"/>
        <v>4</v>
      </c>
      <c r="CI450" s="508">
        <f t="shared" si="348"/>
        <v>4</v>
      </c>
      <c r="CJ450" s="508">
        <f t="shared" si="349"/>
        <v>0</v>
      </c>
      <c r="CK450" s="508">
        <f t="shared" si="350"/>
        <v>1</v>
      </c>
      <c r="CL450" s="508">
        <f t="shared" si="351"/>
        <v>14</v>
      </c>
      <c r="CM450" s="508">
        <f t="shared" si="352"/>
        <v>0</v>
      </c>
      <c r="CN450" s="508">
        <f t="shared" si="353"/>
        <v>9</v>
      </c>
      <c r="CO450" s="508">
        <f t="shared" si="354"/>
        <v>9</v>
      </c>
      <c r="CP450" s="508">
        <f t="shared" si="355"/>
        <v>9</v>
      </c>
      <c r="CQ450" s="249"/>
      <c r="CR450" s="264">
        <f t="shared" si="356"/>
        <v>8</v>
      </c>
      <c r="CS450" s="257">
        <f t="shared" si="357"/>
        <v>5</v>
      </c>
    </row>
    <row r="451" spans="1:97" ht="15" customHeight="1" x14ac:dyDescent="0.25">
      <c r="A451" s="9"/>
      <c r="B451" s="495">
        <v>86</v>
      </c>
      <c r="C451" s="496" t="s">
        <v>609</v>
      </c>
      <c r="D451" s="496" t="s">
        <v>399</v>
      </c>
      <c r="E451" s="497" t="s">
        <v>814</v>
      </c>
      <c r="F451" s="498">
        <v>0</v>
      </c>
      <c r="G451" s="499">
        <v>0</v>
      </c>
      <c r="H451" s="499">
        <v>0</v>
      </c>
      <c r="I451" s="499">
        <v>0</v>
      </c>
      <c r="J451" s="499">
        <v>0</v>
      </c>
      <c r="K451" s="499">
        <v>0</v>
      </c>
      <c r="L451" s="175">
        <v>0</v>
      </c>
      <c r="M451" s="175">
        <v>0</v>
      </c>
      <c r="N451" s="175">
        <v>0</v>
      </c>
      <c r="O451" s="501"/>
      <c r="P451" s="502">
        <v>0</v>
      </c>
      <c r="Q451" s="499">
        <v>0</v>
      </c>
      <c r="R451" s="499">
        <v>0</v>
      </c>
      <c r="S451" s="503"/>
      <c r="T451" s="503"/>
      <c r="U451" s="503"/>
      <c r="V451" s="228"/>
      <c r="W451" s="228"/>
      <c r="X451" s="229"/>
      <c r="Y451" s="504"/>
      <c r="Z451" s="502">
        <v>0</v>
      </c>
      <c r="AA451" s="499">
        <v>0</v>
      </c>
      <c r="AB451" s="499">
        <v>0</v>
      </c>
      <c r="AC451" s="499">
        <v>0</v>
      </c>
      <c r="AD451" s="503"/>
      <c r="AE451" s="503"/>
      <c r="AF451" s="175"/>
      <c r="AG451" s="175"/>
      <c r="AH451" s="175"/>
      <c r="AI451" s="504"/>
      <c r="AJ451" s="502">
        <v>0</v>
      </c>
      <c r="AK451" s="499">
        <v>0</v>
      </c>
      <c r="AL451" s="499">
        <v>0</v>
      </c>
      <c r="AM451" s="499">
        <v>0</v>
      </c>
      <c r="AN451" s="499">
        <v>0</v>
      </c>
      <c r="AO451" s="499">
        <v>0</v>
      </c>
      <c r="AP451" s="175">
        <v>0</v>
      </c>
      <c r="AQ451" s="175">
        <v>0</v>
      </c>
      <c r="AR451" s="175">
        <v>0</v>
      </c>
      <c r="AS451" s="504"/>
      <c r="AT451" s="502">
        <v>1</v>
      </c>
      <c r="AU451" s="499">
        <v>1</v>
      </c>
      <c r="AV451" s="499">
        <v>0</v>
      </c>
      <c r="AW451" s="499">
        <v>0</v>
      </c>
      <c r="AX451" s="129"/>
      <c r="AY451" s="503"/>
      <c r="AZ451" s="175"/>
      <c r="BA451" s="175"/>
      <c r="BB451" s="175"/>
      <c r="BC451" s="504"/>
      <c r="BD451" s="502">
        <v>0</v>
      </c>
      <c r="BE451" s="499">
        <v>0</v>
      </c>
      <c r="BF451" s="499">
        <v>0</v>
      </c>
      <c r="BG451" s="499">
        <v>0</v>
      </c>
      <c r="BH451" s="499">
        <v>0</v>
      </c>
      <c r="BI451" s="499">
        <v>0</v>
      </c>
      <c r="BJ451" s="175">
        <v>0</v>
      </c>
      <c r="BK451" s="175">
        <v>0</v>
      </c>
      <c r="BL451" s="175">
        <v>0</v>
      </c>
      <c r="BM451" s="504"/>
      <c r="BN451" s="502">
        <v>0</v>
      </c>
      <c r="BO451" s="499">
        <v>0</v>
      </c>
      <c r="BP451" s="499">
        <v>0</v>
      </c>
      <c r="BQ451" s="499">
        <v>0</v>
      </c>
      <c r="BR451" s="175">
        <v>0</v>
      </c>
      <c r="BS451" s="175">
        <v>0</v>
      </c>
      <c r="BT451" s="175"/>
      <c r="BU451" s="175"/>
      <c r="BV451" s="175"/>
      <c r="BW451" s="505"/>
      <c r="BX451" s="502">
        <v>1</v>
      </c>
      <c r="BY451" s="499">
        <v>1</v>
      </c>
      <c r="BZ451" s="499">
        <v>0</v>
      </c>
      <c r="CA451" s="499">
        <v>1</v>
      </c>
      <c r="CB451" s="499">
        <v>0</v>
      </c>
      <c r="CC451" s="499">
        <v>0</v>
      </c>
      <c r="CD451" s="175">
        <v>0</v>
      </c>
      <c r="CE451" s="175">
        <v>0</v>
      </c>
      <c r="CF451" s="175">
        <v>0</v>
      </c>
      <c r="CG451" s="506"/>
      <c r="CH451" s="507">
        <f t="shared" si="347"/>
        <v>2</v>
      </c>
      <c r="CI451" s="508">
        <f t="shared" si="348"/>
        <v>2</v>
      </c>
      <c r="CJ451" s="508">
        <f t="shared" si="349"/>
        <v>0</v>
      </c>
      <c r="CK451" s="508">
        <f t="shared" si="350"/>
        <v>1</v>
      </c>
      <c r="CL451" s="508">
        <f t="shared" si="351"/>
        <v>0</v>
      </c>
      <c r="CM451" s="508">
        <f t="shared" si="352"/>
        <v>0</v>
      </c>
      <c r="CN451" s="508">
        <f t="shared" si="353"/>
        <v>0</v>
      </c>
      <c r="CO451" s="508">
        <f t="shared" si="354"/>
        <v>0</v>
      </c>
      <c r="CP451" s="508">
        <f t="shared" si="355"/>
        <v>0</v>
      </c>
      <c r="CQ451" s="249"/>
      <c r="CR451" s="264">
        <f t="shared" si="356"/>
        <v>-1</v>
      </c>
      <c r="CS451" s="257">
        <f t="shared" si="357"/>
        <v>-2</v>
      </c>
    </row>
    <row r="452" spans="1:97" ht="15" customHeight="1" x14ac:dyDescent="0.25">
      <c r="A452" s="9"/>
      <c r="B452" s="495">
        <v>86</v>
      </c>
      <c r="C452" s="496" t="s">
        <v>609</v>
      </c>
      <c r="D452" s="496" t="s">
        <v>400</v>
      </c>
      <c r="E452" s="497" t="s">
        <v>872</v>
      </c>
      <c r="F452" s="498">
        <v>0</v>
      </c>
      <c r="G452" s="499">
        <v>0</v>
      </c>
      <c r="H452" s="499">
        <v>0</v>
      </c>
      <c r="I452" s="499">
        <v>0</v>
      </c>
      <c r="J452" s="499">
        <v>0</v>
      </c>
      <c r="K452" s="499">
        <v>0</v>
      </c>
      <c r="L452" s="175">
        <v>0</v>
      </c>
      <c r="M452" s="175">
        <v>0</v>
      </c>
      <c r="N452" s="175">
        <v>0</v>
      </c>
      <c r="O452" s="501"/>
      <c r="P452" s="502">
        <v>0</v>
      </c>
      <c r="Q452" s="499">
        <v>0</v>
      </c>
      <c r="R452" s="499">
        <v>0</v>
      </c>
      <c r="S452" s="503"/>
      <c r="T452" s="503"/>
      <c r="U452" s="503"/>
      <c r="V452" s="228"/>
      <c r="W452" s="228"/>
      <c r="X452" s="229"/>
      <c r="Y452" s="504"/>
      <c r="Z452" s="502">
        <v>0</v>
      </c>
      <c r="AA452" s="499">
        <v>0</v>
      </c>
      <c r="AB452" s="499">
        <v>0</v>
      </c>
      <c r="AC452" s="499">
        <v>0</v>
      </c>
      <c r="AD452" s="503"/>
      <c r="AE452" s="503"/>
      <c r="AF452" s="175"/>
      <c r="AG452" s="175"/>
      <c r="AH452" s="175"/>
      <c r="AI452" s="504"/>
      <c r="AJ452" s="502">
        <v>0</v>
      </c>
      <c r="AK452" s="499">
        <v>0</v>
      </c>
      <c r="AL452" s="499">
        <v>0</v>
      </c>
      <c r="AM452" s="499">
        <v>0</v>
      </c>
      <c r="AN452" s="499">
        <v>0</v>
      </c>
      <c r="AO452" s="499">
        <v>0</v>
      </c>
      <c r="AP452" s="175">
        <v>0</v>
      </c>
      <c r="AQ452" s="175">
        <v>0</v>
      </c>
      <c r="AR452" s="175">
        <v>0</v>
      </c>
      <c r="AS452" s="504"/>
      <c r="AT452" s="502">
        <v>1</v>
      </c>
      <c r="AU452" s="499">
        <v>1</v>
      </c>
      <c r="AV452" s="499">
        <v>0</v>
      </c>
      <c r="AW452" s="499">
        <v>0</v>
      </c>
      <c r="AX452" s="129"/>
      <c r="AY452" s="503"/>
      <c r="AZ452" s="175"/>
      <c r="BA452" s="175"/>
      <c r="BB452" s="175"/>
      <c r="BC452" s="504"/>
      <c r="BD452" s="502">
        <v>0</v>
      </c>
      <c r="BE452" s="499">
        <v>0</v>
      </c>
      <c r="BF452" s="499">
        <v>0</v>
      </c>
      <c r="BG452" s="499">
        <v>0</v>
      </c>
      <c r="BH452" s="499">
        <v>0</v>
      </c>
      <c r="BI452" s="499">
        <v>0</v>
      </c>
      <c r="BJ452" s="175">
        <v>0</v>
      </c>
      <c r="BK452" s="175">
        <v>0</v>
      </c>
      <c r="BL452" s="175">
        <v>0</v>
      </c>
      <c r="BM452" s="504"/>
      <c r="BN452" s="502">
        <v>0</v>
      </c>
      <c r="BO452" s="499">
        <v>0</v>
      </c>
      <c r="BP452" s="499">
        <v>0</v>
      </c>
      <c r="BQ452" s="499">
        <v>0</v>
      </c>
      <c r="BR452" s="175">
        <v>0</v>
      </c>
      <c r="BS452" s="175">
        <v>0</v>
      </c>
      <c r="BT452" s="175"/>
      <c r="BU452" s="175"/>
      <c r="BV452" s="175"/>
      <c r="BW452" s="505"/>
      <c r="BX452" s="502">
        <v>1</v>
      </c>
      <c r="BY452" s="499">
        <v>1</v>
      </c>
      <c r="BZ452" s="499">
        <v>0</v>
      </c>
      <c r="CA452" s="499">
        <v>1</v>
      </c>
      <c r="CB452" s="499">
        <v>0</v>
      </c>
      <c r="CC452" s="499">
        <v>0</v>
      </c>
      <c r="CD452" s="175">
        <v>0</v>
      </c>
      <c r="CE452" s="175">
        <v>0</v>
      </c>
      <c r="CF452" s="175">
        <v>0</v>
      </c>
      <c r="CG452" s="506"/>
      <c r="CH452" s="507">
        <f t="shared" si="347"/>
        <v>2</v>
      </c>
      <c r="CI452" s="508">
        <f t="shared" si="348"/>
        <v>2</v>
      </c>
      <c r="CJ452" s="508">
        <f t="shared" si="349"/>
        <v>0</v>
      </c>
      <c r="CK452" s="508">
        <f t="shared" si="350"/>
        <v>1</v>
      </c>
      <c r="CL452" s="508">
        <f t="shared" si="351"/>
        <v>0</v>
      </c>
      <c r="CM452" s="508">
        <f t="shared" si="352"/>
        <v>0</v>
      </c>
      <c r="CN452" s="508">
        <f t="shared" si="353"/>
        <v>0</v>
      </c>
      <c r="CO452" s="508">
        <f t="shared" si="354"/>
        <v>0</v>
      </c>
      <c r="CP452" s="508">
        <f t="shared" si="355"/>
        <v>0</v>
      </c>
      <c r="CQ452" s="249"/>
      <c r="CR452" s="264">
        <f t="shared" si="356"/>
        <v>-1</v>
      </c>
      <c r="CS452" s="257">
        <f t="shared" si="357"/>
        <v>-2</v>
      </c>
    </row>
    <row r="453" spans="1:97" ht="15" customHeight="1" x14ac:dyDescent="0.25">
      <c r="A453" s="9"/>
      <c r="B453" s="480">
        <v>86</v>
      </c>
      <c r="C453" s="481" t="s">
        <v>609</v>
      </c>
      <c r="D453" s="481" t="s">
        <v>401</v>
      </c>
      <c r="E453" s="482" t="s">
        <v>815</v>
      </c>
      <c r="F453" s="483">
        <v>3</v>
      </c>
      <c r="G453" s="484">
        <v>3</v>
      </c>
      <c r="H453" s="484">
        <v>0</v>
      </c>
      <c r="I453" s="484">
        <v>0</v>
      </c>
      <c r="J453" s="484">
        <v>0</v>
      </c>
      <c r="K453" s="484">
        <v>0</v>
      </c>
      <c r="L453" s="146">
        <v>0</v>
      </c>
      <c r="M453" s="146">
        <v>0</v>
      </c>
      <c r="N453" s="146">
        <v>0</v>
      </c>
      <c r="O453" s="486"/>
      <c r="P453" s="487">
        <v>2</v>
      </c>
      <c r="Q453" s="484">
        <v>2</v>
      </c>
      <c r="R453" s="484">
        <v>0</v>
      </c>
      <c r="S453" s="488"/>
      <c r="T453" s="488"/>
      <c r="U453" s="488"/>
      <c r="V453" s="233"/>
      <c r="W453" s="234"/>
      <c r="X453" s="235"/>
      <c r="Y453" s="489"/>
      <c r="Z453" s="487">
        <v>1</v>
      </c>
      <c r="AA453" s="484">
        <v>1</v>
      </c>
      <c r="AB453" s="484">
        <v>0</v>
      </c>
      <c r="AC453" s="484">
        <v>0</v>
      </c>
      <c r="AD453" s="488"/>
      <c r="AE453" s="488"/>
      <c r="AF453" s="146"/>
      <c r="AG453" s="146"/>
      <c r="AH453" s="146"/>
      <c r="AI453" s="489"/>
      <c r="AJ453" s="487">
        <v>1</v>
      </c>
      <c r="AK453" s="484">
        <v>1</v>
      </c>
      <c r="AL453" s="484">
        <v>0</v>
      </c>
      <c r="AM453" s="484">
        <v>2</v>
      </c>
      <c r="AN453" s="484">
        <v>8</v>
      </c>
      <c r="AO453" s="484">
        <v>0</v>
      </c>
      <c r="AP453" s="146">
        <v>6</v>
      </c>
      <c r="AQ453" s="146">
        <v>6</v>
      </c>
      <c r="AR453" s="146">
        <v>6</v>
      </c>
      <c r="AS453" s="489"/>
      <c r="AT453" s="487">
        <v>9</v>
      </c>
      <c r="AU453" s="484">
        <v>9</v>
      </c>
      <c r="AV453" s="484">
        <v>0</v>
      </c>
      <c r="AW453" s="484">
        <v>7</v>
      </c>
      <c r="AX453" s="132">
        <v>8</v>
      </c>
      <c r="AY453" s="484">
        <v>0</v>
      </c>
      <c r="AZ453" s="146">
        <v>7</v>
      </c>
      <c r="BA453" s="146">
        <v>7</v>
      </c>
      <c r="BB453" s="146">
        <v>7</v>
      </c>
      <c r="BC453" s="489"/>
      <c r="BD453" s="487">
        <v>1</v>
      </c>
      <c r="BE453" s="484">
        <v>1</v>
      </c>
      <c r="BF453" s="484">
        <v>0</v>
      </c>
      <c r="BG453" s="484">
        <v>0</v>
      </c>
      <c r="BH453" s="484">
        <v>0</v>
      </c>
      <c r="BI453" s="484">
        <v>0</v>
      </c>
      <c r="BJ453" s="146">
        <v>0</v>
      </c>
      <c r="BK453" s="146">
        <v>0</v>
      </c>
      <c r="BL453" s="146">
        <v>0</v>
      </c>
      <c r="BM453" s="489"/>
      <c r="BN453" s="487">
        <v>9</v>
      </c>
      <c r="BO453" s="484">
        <v>9</v>
      </c>
      <c r="BP453" s="484">
        <v>0</v>
      </c>
      <c r="BQ453" s="484">
        <v>0</v>
      </c>
      <c r="BR453" s="146">
        <v>9</v>
      </c>
      <c r="BS453" s="146">
        <v>0</v>
      </c>
      <c r="BT453" s="146">
        <v>0</v>
      </c>
      <c r="BU453" s="146">
        <v>0</v>
      </c>
      <c r="BV453" s="146">
        <v>0</v>
      </c>
      <c r="BW453" s="490"/>
      <c r="BX453" s="487">
        <v>1</v>
      </c>
      <c r="BY453" s="484">
        <v>1</v>
      </c>
      <c r="BZ453" s="484">
        <v>0</v>
      </c>
      <c r="CA453" s="484">
        <v>1</v>
      </c>
      <c r="CB453" s="484">
        <v>0</v>
      </c>
      <c r="CC453" s="484">
        <v>0</v>
      </c>
      <c r="CD453" s="146">
        <v>0</v>
      </c>
      <c r="CE453" s="146">
        <v>0</v>
      </c>
      <c r="CF453" s="146">
        <v>0</v>
      </c>
      <c r="CG453" s="491"/>
      <c r="CH453" s="492">
        <f t="shared" si="347"/>
        <v>27</v>
      </c>
      <c r="CI453" s="493">
        <f t="shared" si="348"/>
        <v>27</v>
      </c>
      <c r="CJ453" s="493">
        <f t="shared" si="349"/>
        <v>0</v>
      </c>
      <c r="CK453" s="493">
        <f t="shared" si="350"/>
        <v>10</v>
      </c>
      <c r="CL453" s="493">
        <f t="shared" si="351"/>
        <v>25</v>
      </c>
      <c r="CM453" s="493">
        <f t="shared" si="352"/>
        <v>0</v>
      </c>
      <c r="CN453" s="493">
        <f t="shared" si="353"/>
        <v>13</v>
      </c>
      <c r="CO453" s="493">
        <f t="shared" si="354"/>
        <v>13</v>
      </c>
      <c r="CP453" s="493">
        <f t="shared" si="355"/>
        <v>13</v>
      </c>
      <c r="CQ453"/>
      <c r="CR453" s="255">
        <f t="shared" si="356"/>
        <v>3</v>
      </c>
      <c r="CS453" s="256">
        <f t="shared" si="357"/>
        <v>-14</v>
      </c>
    </row>
    <row r="454" spans="1:97" ht="15" customHeight="1" x14ac:dyDescent="0.25">
      <c r="A454" s="9"/>
      <c r="B454" s="480">
        <v>86</v>
      </c>
      <c r="C454" s="481" t="s">
        <v>609</v>
      </c>
      <c r="D454" s="481" t="s">
        <v>402</v>
      </c>
      <c r="E454" s="482" t="s">
        <v>816</v>
      </c>
      <c r="F454" s="483">
        <v>2</v>
      </c>
      <c r="G454" s="484">
        <v>2</v>
      </c>
      <c r="H454" s="484">
        <v>0</v>
      </c>
      <c r="I454" s="484">
        <v>0</v>
      </c>
      <c r="J454" s="484">
        <v>0</v>
      </c>
      <c r="K454" s="484">
        <v>0</v>
      </c>
      <c r="L454" s="146">
        <v>0</v>
      </c>
      <c r="M454" s="146">
        <v>0</v>
      </c>
      <c r="N454" s="146">
        <v>0</v>
      </c>
      <c r="O454" s="486"/>
      <c r="P454" s="487">
        <v>2</v>
      </c>
      <c r="Q454" s="484">
        <v>2</v>
      </c>
      <c r="R454" s="484">
        <v>0</v>
      </c>
      <c r="S454" s="488"/>
      <c r="T454" s="488"/>
      <c r="U454" s="488"/>
      <c r="V454" s="239"/>
      <c r="W454" s="243"/>
      <c r="X454" s="244"/>
      <c r="Y454" s="489"/>
      <c r="Z454" s="487">
        <v>1</v>
      </c>
      <c r="AA454" s="484">
        <v>1</v>
      </c>
      <c r="AB454" s="484">
        <v>0</v>
      </c>
      <c r="AC454" s="484">
        <v>0</v>
      </c>
      <c r="AD454" s="488"/>
      <c r="AE454" s="488"/>
      <c r="AF454" s="146"/>
      <c r="AG454" s="146"/>
      <c r="AH454" s="146"/>
      <c r="AI454" s="489"/>
      <c r="AJ454" s="487">
        <v>1</v>
      </c>
      <c r="AK454" s="484">
        <v>1</v>
      </c>
      <c r="AL454" s="484">
        <v>0</v>
      </c>
      <c r="AM454" s="484">
        <v>0</v>
      </c>
      <c r="AN454" s="484">
        <v>0</v>
      </c>
      <c r="AO454" s="484">
        <v>0</v>
      </c>
      <c r="AP454" s="146">
        <v>0</v>
      </c>
      <c r="AQ454" s="146">
        <v>0</v>
      </c>
      <c r="AR454" s="146">
        <v>0</v>
      </c>
      <c r="AS454" s="489"/>
      <c r="AT454" s="487">
        <v>9</v>
      </c>
      <c r="AU454" s="484">
        <v>9</v>
      </c>
      <c r="AV454" s="484">
        <v>0</v>
      </c>
      <c r="AW454" s="484">
        <v>6</v>
      </c>
      <c r="AX454" s="127">
        <v>0</v>
      </c>
      <c r="AY454" s="484">
        <v>0</v>
      </c>
      <c r="AZ454" s="146">
        <v>6</v>
      </c>
      <c r="BA454" s="146">
        <v>6</v>
      </c>
      <c r="BB454" s="146">
        <v>6</v>
      </c>
      <c r="BC454" s="489"/>
      <c r="BD454" s="487">
        <v>10</v>
      </c>
      <c r="BE454" s="484">
        <v>10</v>
      </c>
      <c r="BF454" s="484">
        <v>0</v>
      </c>
      <c r="BG454" s="484">
        <v>10</v>
      </c>
      <c r="BH454" s="484">
        <v>10</v>
      </c>
      <c r="BI454" s="484">
        <v>0</v>
      </c>
      <c r="BJ454" s="146">
        <v>3</v>
      </c>
      <c r="BK454" s="146">
        <v>3</v>
      </c>
      <c r="BL454" s="146">
        <v>3</v>
      </c>
      <c r="BM454" s="489"/>
      <c r="BN454" s="487">
        <v>1</v>
      </c>
      <c r="BO454" s="484">
        <v>1</v>
      </c>
      <c r="BP454" s="484">
        <v>0</v>
      </c>
      <c r="BQ454" s="484">
        <v>0</v>
      </c>
      <c r="BR454" s="146">
        <v>0</v>
      </c>
      <c r="BS454" s="146">
        <v>0</v>
      </c>
      <c r="BT454" s="146">
        <v>0</v>
      </c>
      <c r="BU454" s="146">
        <v>0</v>
      </c>
      <c r="BV454" s="146">
        <v>0</v>
      </c>
      <c r="BW454" s="490"/>
      <c r="BX454" s="487">
        <v>1</v>
      </c>
      <c r="BY454" s="484">
        <v>1</v>
      </c>
      <c r="BZ454" s="484">
        <v>0</v>
      </c>
      <c r="CA454" s="484">
        <v>1</v>
      </c>
      <c r="CB454" s="484">
        <v>0</v>
      </c>
      <c r="CC454" s="484">
        <v>0</v>
      </c>
      <c r="CD454" s="146">
        <v>0</v>
      </c>
      <c r="CE454" s="146">
        <v>0</v>
      </c>
      <c r="CF454" s="146">
        <v>0</v>
      </c>
      <c r="CG454" s="491"/>
      <c r="CH454" s="492">
        <f t="shared" si="347"/>
        <v>27</v>
      </c>
      <c r="CI454" s="493">
        <f t="shared" si="348"/>
        <v>27</v>
      </c>
      <c r="CJ454" s="493">
        <f t="shared" si="349"/>
        <v>0</v>
      </c>
      <c r="CK454" s="493">
        <f t="shared" si="350"/>
        <v>17</v>
      </c>
      <c r="CL454" s="493">
        <f t="shared" si="351"/>
        <v>10</v>
      </c>
      <c r="CM454" s="493">
        <f t="shared" si="352"/>
        <v>0</v>
      </c>
      <c r="CN454" s="493">
        <f t="shared" si="353"/>
        <v>9</v>
      </c>
      <c r="CO454" s="493">
        <f t="shared" si="354"/>
        <v>9</v>
      </c>
      <c r="CP454" s="493">
        <f t="shared" si="355"/>
        <v>9</v>
      </c>
      <c r="CQ454"/>
      <c r="CR454" s="255">
        <f t="shared" si="356"/>
        <v>-8</v>
      </c>
      <c r="CS454" s="256">
        <f t="shared" si="357"/>
        <v>-18</v>
      </c>
    </row>
    <row r="455" spans="1:97" ht="15" customHeight="1" x14ac:dyDescent="0.25">
      <c r="A455" s="9"/>
      <c r="B455" s="480">
        <v>86</v>
      </c>
      <c r="C455" s="481" t="s">
        <v>609</v>
      </c>
      <c r="D455" s="481" t="s">
        <v>403</v>
      </c>
      <c r="E455" s="482" t="s">
        <v>817</v>
      </c>
      <c r="F455" s="483">
        <v>0</v>
      </c>
      <c r="G455" s="484">
        <v>0</v>
      </c>
      <c r="H455" s="484">
        <v>0</v>
      </c>
      <c r="I455" s="484">
        <v>8</v>
      </c>
      <c r="J455" s="484">
        <v>8</v>
      </c>
      <c r="K455" s="484">
        <v>0</v>
      </c>
      <c r="L455" s="146">
        <v>8</v>
      </c>
      <c r="M455" s="146">
        <v>8</v>
      </c>
      <c r="N455" s="146">
        <v>8</v>
      </c>
      <c r="O455" s="486"/>
      <c r="P455" s="487">
        <v>0</v>
      </c>
      <c r="Q455" s="484">
        <v>2</v>
      </c>
      <c r="R455" s="484">
        <v>0</v>
      </c>
      <c r="S455" s="488"/>
      <c r="T455" s="488"/>
      <c r="U455" s="488"/>
      <c r="V455" s="239"/>
      <c r="W455" s="243"/>
      <c r="X455" s="244"/>
      <c r="Y455" s="489"/>
      <c r="Z455" s="487">
        <v>0</v>
      </c>
      <c r="AA455" s="484">
        <v>0</v>
      </c>
      <c r="AB455" s="484">
        <v>0</v>
      </c>
      <c r="AC455" s="484">
        <v>0</v>
      </c>
      <c r="AD455" s="484">
        <v>0</v>
      </c>
      <c r="AE455" s="484">
        <v>0</v>
      </c>
      <c r="AF455" s="146">
        <v>0</v>
      </c>
      <c r="AG455" s="146">
        <v>0</v>
      </c>
      <c r="AH455" s="146">
        <v>0</v>
      </c>
      <c r="AI455" s="489"/>
      <c r="AJ455" s="487">
        <v>10</v>
      </c>
      <c r="AK455" s="484">
        <v>10</v>
      </c>
      <c r="AL455" s="484">
        <v>0</v>
      </c>
      <c r="AM455" s="484">
        <v>2</v>
      </c>
      <c r="AN455" s="484">
        <v>6</v>
      </c>
      <c r="AO455" s="484">
        <v>0</v>
      </c>
      <c r="AP455" s="146">
        <v>4</v>
      </c>
      <c r="AQ455" s="146">
        <v>4</v>
      </c>
      <c r="AR455" s="146">
        <v>4</v>
      </c>
      <c r="AS455" s="489"/>
      <c r="AT455" s="487">
        <v>0</v>
      </c>
      <c r="AU455" s="484">
        <v>0</v>
      </c>
      <c r="AV455" s="484">
        <v>0</v>
      </c>
      <c r="AW455" s="484">
        <v>0</v>
      </c>
      <c r="AX455" s="127">
        <v>0</v>
      </c>
      <c r="AY455" s="484">
        <v>0</v>
      </c>
      <c r="AZ455" s="146">
        <v>0</v>
      </c>
      <c r="BA455" s="146">
        <v>0</v>
      </c>
      <c r="BB455" s="146">
        <v>0</v>
      </c>
      <c r="BC455" s="489"/>
      <c r="BD455" s="487">
        <v>9</v>
      </c>
      <c r="BE455" s="484">
        <v>15</v>
      </c>
      <c r="BF455" s="484">
        <v>0</v>
      </c>
      <c r="BG455" s="484">
        <v>15</v>
      </c>
      <c r="BH455" s="484">
        <v>11</v>
      </c>
      <c r="BI455" s="484">
        <v>0</v>
      </c>
      <c r="BJ455" s="146">
        <v>10</v>
      </c>
      <c r="BK455" s="146">
        <v>10</v>
      </c>
      <c r="BL455" s="146">
        <v>10</v>
      </c>
      <c r="BM455" s="489"/>
      <c r="BN455" s="487">
        <v>22</v>
      </c>
      <c r="BO455" s="484">
        <v>22</v>
      </c>
      <c r="BP455" s="484">
        <v>0</v>
      </c>
      <c r="BQ455" s="484">
        <v>18</v>
      </c>
      <c r="BR455" s="146">
        <v>8</v>
      </c>
      <c r="BS455" s="146">
        <v>0</v>
      </c>
      <c r="BT455" s="146">
        <v>6</v>
      </c>
      <c r="BU455" s="146">
        <v>6</v>
      </c>
      <c r="BV455" s="146">
        <v>6</v>
      </c>
      <c r="BW455" s="490"/>
      <c r="BX455" s="487">
        <v>8</v>
      </c>
      <c r="BY455" s="484">
        <v>8</v>
      </c>
      <c r="BZ455" s="484">
        <v>0</v>
      </c>
      <c r="CA455" s="484">
        <v>8</v>
      </c>
      <c r="CB455" s="484">
        <v>8</v>
      </c>
      <c r="CC455" s="484">
        <v>0</v>
      </c>
      <c r="CD455" s="146">
        <v>0</v>
      </c>
      <c r="CE455" s="146">
        <v>7</v>
      </c>
      <c r="CF455" s="146">
        <v>7</v>
      </c>
      <c r="CG455" s="491"/>
      <c r="CH455" s="492">
        <f t="shared" si="347"/>
        <v>49</v>
      </c>
      <c r="CI455" s="493">
        <f t="shared" si="348"/>
        <v>57</v>
      </c>
      <c r="CJ455" s="493">
        <f t="shared" si="349"/>
        <v>0</v>
      </c>
      <c r="CK455" s="493">
        <f t="shared" si="350"/>
        <v>51</v>
      </c>
      <c r="CL455" s="493">
        <f t="shared" si="351"/>
        <v>41</v>
      </c>
      <c r="CM455" s="493">
        <f t="shared" si="352"/>
        <v>0</v>
      </c>
      <c r="CN455" s="493">
        <f t="shared" si="353"/>
        <v>28</v>
      </c>
      <c r="CO455" s="493">
        <f t="shared" si="354"/>
        <v>35</v>
      </c>
      <c r="CP455" s="493">
        <f t="shared" si="355"/>
        <v>35</v>
      </c>
      <c r="CQ455"/>
      <c r="CR455" s="255">
        <f t="shared" si="356"/>
        <v>-16</v>
      </c>
      <c r="CS455" s="256">
        <f t="shared" si="357"/>
        <v>-22</v>
      </c>
    </row>
    <row r="456" spans="1:97" ht="15" customHeight="1" x14ac:dyDescent="0.25">
      <c r="A456" s="9"/>
      <c r="B456" s="495">
        <v>86</v>
      </c>
      <c r="C456" s="496" t="s">
        <v>609</v>
      </c>
      <c r="D456" s="496" t="s">
        <v>404</v>
      </c>
      <c r="E456" s="497" t="s">
        <v>818</v>
      </c>
      <c r="F456" s="531">
        <v>0</v>
      </c>
      <c r="G456" s="532">
        <v>0</v>
      </c>
      <c r="H456" s="532">
        <v>0</v>
      </c>
      <c r="I456" s="532">
        <v>0</v>
      </c>
      <c r="J456" s="532">
        <v>8</v>
      </c>
      <c r="K456" s="532">
        <v>0</v>
      </c>
      <c r="L456" s="175">
        <v>8</v>
      </c>
      <c r="M456" s="175">
        <v>8</v>
      </c>
      <c r="N456" s="175">
        <v>8</v>
      </c>
      <c r="O456" s="501"/>
      <c r="P456" s="533">
        <v>0</v>
      </c>
      <c r="Q456" s="532">
        <v>0</v>
      </c>
      <c r="R456" s="532">
        <v>0</v>
      </c>
      <c r="S456" s="534"/>
      <c r="T456" s="534"/>
      <c r="U456" s="534"/>
      <c r="V456" s="226"/>
      <c r="W456" s="226"/>
      <c r="X456" s="227"/>
      <c r="Y456" s="504"/>
      <c r="Z456" s="533">
        <v>0</v>
      </c>
      <c r="AA456" s="532">
        <v>0</v>
      </c>
      <c r="AB456" s="532">
        <v>0</v>
      </c>
      <c r="AC456" s="532">
        <v>0</v>
      </c>
      <c r="AD456" s="534"/>
      <c r="AE456" s="534"/>
      <c r="AF456" s="175"/>
      <c r="AG456" s="175"/>
      <c r="AH456" s="175"/>
      <c r="AI456" s="504"/>
      <c r="AJ456" s="533">
        <v>1</v>
      </c>
      <c r="AK456" s="532">
        <v>1</v>
      </c>
      <c r="AL456" s="532">
        <v>0</v>
      </c>
      <c r="AM456" s="532">
        <v>0</v>
      </c>
      <c r="AN456" s="532">
        <v>0</v>
      </c>
      <c r="AO456" s="532">
        <v>0</v>
      </c>
      <c r="AP456" s="175">
        <v>0</v>
      </c>
      <c r="AQ456" s="175">
        <v>0</v>
      </c>
      <c r="AR456" s="175">
        <v>0</v>
      </c>
      <c r="AS456" s="504"/>
      <c r="AT456" s="533">
        <v>0</v>
      </c>
      <c r="AU456" s="532">
        <v>0</v>
      </c>
      <c r="AV456" s="532">
        <v>0</v>
      </c>
      <c r="AW456" s="532">
        <v>0</v>
      </c>
      <c r="AX456" s="129"/>
      <c r="AY456" s="534"/>
      <c r="AZ456" s="175"/>
      <c r="BA456" s="175"/>
      <c r="BB456" s="175"/>
      <c r="BC456" s="504"/>
      <c r="BD456" s="533">
        <v>0</v>
      </c>
      <c r="BE456" s="532">
        <v>0</v>
      </c>
      <c r="BF456" s="532">
        <v>0</v>
      </c>
      <c r="BG456" s="532">
        <v>0</v>
      </c>
      <c r="BH456" s="532">
        <v>0</v>
      </c>
      <c r="BI456" s="532">
        <v>0</v>
      </c>
      <c r="BJ456" s="175">
        <v>0</v>
      </c>
      <c r="BK456" s="175">
        <v>0</v>
      </c>
      <c r="BL456" s="175">
        <v>0</v>
      </c>
      <c r="BM456" s="504"/>
      <c r="BN456" s="533">
        <v>7</v>
      </c>
      <c r="BO456" s="532">
        <v>7</v>
      </c>
      <c r="BP456" s="532">
        <v>0</v>
      </c>
      <c r="BQ456" s="532">
        <v>18</v>
      </c>
      <c r="BR456" s="175">
        <v>8</v>
      </c>
      <c r="BS456" s="175">
        <v>0</v>
      </c>
      <c r="BT456" s="175">
        <v>6</v>
      </c>
      <c r="BU456" s="175">
        <v>6</v>
      </c>
      <c r="BV456" s="175">
        <v>6</v>
      </c>
      <c r="BW456" s="505"/>
      <c r="BX456" s="533">
        <v>0</v>
      </c>
      <c r="BY456" s="532">
        <v>0</v>
      </c>
      <c r="BZ456" s="532">
        <v>0</v>
      </c>
      <c r="CA456" s="532">
        <v>0</v>
      </c>
      <c r="CB456" s="532">
        <v>0</v>
      </c>
      <c r="CC456" s="532">
        <v>0</v>
      </c>
      <c r="CD456" s="175">
        <v>0</v>
      </c>
      <c r="CE456" s="175">
        <v>0</v>
      </c>
      <c r="CF456" s="175">
        <v>0</v>
      </c>
      <c r="CG456" s="506"/>
      <c r="CH456" s="507">
        <f t="shared" si="347"/>
        <v>8</v>
      </c>
      <c r="CI456" s="508">
        <f t="shared" si="348"/>
        <v>8</v>
      </c>
      <c r="CJ456" s="508">
        <f t="shared" si="349"/>
        <v>0</v>
      </c>
      <c r="CK456" s="508">
        <f t="shared" si="350"/>
        <v>18</v>
      </c>
      <c r="CL456" s="508">
        <f t="shared" si="351"/>
        <v>16</v>
      </c>
      <c r="CM456" s="508">
        <f t="shared" si="352"/>
        <v>0</v>
      </c>
      <c r="CN456" s="508">
        <f t="shared" si="353"/>
        <v>14</v>
      </c>
      <c r="CO456" s="508">
        <f t="shared" si="354"/>
        <v>14</v>
      </c>
      <c r="CP456" s="508">
        <f t="shared" si="355"/>
        <v>14</v>
      </c>
      <c r="CQ456" s="249"/>
      <c r="CR456" s="264">
        <f t="shared" si="356"/>
        <v>-4</v>
      </c>
      <c r="CS456" s="257">
        <f t="shared" si="357"/>
        <v>6</v>
      </c>
    </row>
    <row r="457" spans="1:97" ht="15" customHeight="1" x14ac:dyDescent="0.25">
      <c r="A457" s="9"/>
      <c r="B457" s="495">
        <v>86</v>
      </c>
      <c r="C457" s="496" t="s">
        <v>609</v>
      </c>
      <c r="D457" s="496" t="s">
        <v>405</v>
      </c>
      <c r="E457" s="497" t="s">
        <v>873</v>
      </c>
      <c r="F457" s="531">
        <v>0</v>
      </c>
      <c r="G457" s="532">
        <v>0</v>
      </c>
      <c r="H457" s="532">
        <v>0</v>
      </c>
      <c r="I457" s="532">
        <v>0</v>
      </c>
      <c r="J457" s="532">
        <v>0</v>
      </c>
      <c r="K457" s="532">
        <v>0</v>
      </c>
      <c r="L457" s="175">
        <v>0</v>
      </c>
      <c r="M457" s="175">
        <v>0</v>
      </c>
      <c r="N457" s="175">
        <v>0</v>
      </c>
      <c r="O457" s="501"/>
      <c r="P457" s="533">
        <v>0</v>
      </c>
      <c r="Q457" s="532">
        <v>0</v>
      </c>
      <c r="R457" s="532">
        <v>0</v>
      </c>
      <c r="S457" s="534"/>
      <c r="T457" s="534"/>
      <c r="U457" s="534"/>
      <c r="V457" s="226"/>
      <c r="W457" s="226"/>
      <c r="X457" s="227"/>
      <c r="Y457" s="504"/>
      <c r="Z457" s="533">
        <v>0</v>
      </c>
      <c r="AA457" s="532">
        <v>0</v>
      </c>
      <c r="AB457" s="532">
        <v>0</v>
      </c>
      <c r="AC457" s="532">
        <v>0</v>
      </c>
      <c r="AD457" s="534"/>
      <c r="AE457" s="534"/>
      <c r="AF457" s="175"/>
      <c r="AG457" s="175"/>
      <c r="AH457" s="175"/>
      <c r="AI457" s="504"/>
      <c r="AJ457" s="533">
        <v>6</v>
      </c>
      <c r="AK457" s="532">
        <v>6</v>
      </c>
      <c r="AL457" s="532">
        <v>0</v>
      </c>
      <c r="AM457" s="532">
        <v>0</v>
      </c>
      <c r="AN457" s="532">
        <v>0</v>
      </c>
      <c r="AO457" s="532">
        <v>0</v>
      </c>
      <c r="AP457" s="175">
        <v>0</v>
      </c>
      <c r="AQ457" s="175">
        <v>0</v>
      </c>
      <c r="AR457" s="175">
        <v>0</v>
      </c>
      <c r="AS457" s="504"/>
      <c r="AT457" s="533">
        <v>0</v>
      </c>
      <c r="AU457" s="532">
        <v>0</v>
      </c>
      <c r="AV457" s="532">
        <v>0</v>
      </c>
      <c r="AW457" s="532">
        <v>0</v>
      </c>
      <c r="AX457" s="129"/>
      <c r="AY457" s="534"/>
      <c r="AZ457" s="175"/>
      <c r="BA457" s="175"/>
      <c r="BB457" s="175"/>
      <c r="BC457" s="504"/>
      <c r="BD457" s="533">
        <v>0</v>
      </c>
      <c r="BE457" s="532">
        <v>0</v>
      </c>
      <c r="BF457" s="532">
        <v>0</v>
      </c>
      <c r="BG457" s="532">
        <v>0</v>
      </c>
      <c r="BH457" s="532">
        <v>0</v>
      </c>
      <c r="BI457" s="532">
        <v>0</v>
      </c>
      <c r="BJ457" s="175">
        <v>0</v>
      </c>
      <c r="BK457" s="175">
        <v>0</v>
      </c>
      <c r="BL457" s="175">
        <v>0</v>
      </c>
      <c r="BM457" s="504"/>
      <c r="BN457" s="533">
        <v>6</v>
      </c>
      <c r="BO457" s="532">
        <v>6</v>
      </c>
      <c r="BP457" s="532">
        <v>0</v>
      </c>
      <c r="BQ457" s="532">
        <v>0</v>
      </c>
      <c r="BR457" s="175">
        <v>0</v>
      </c>
      <c r="BS457" s="175">
        <v>0</v>
      </c>
      <c r="BT457" s="175"/>
      <c r="BU457" s="175"/>
      <c r="BV457" s="175"/>
      <c r="BW457" s="505"/>
      <c r="BX457" s="533">
        <v>0</v>
      </c>
      <c r="BY457" s="532">
        <v>0</v>
      </c>
      <c r="BZ457" s="532">
        <v>0</v>
      </c>
      <c r="CA457" s="532">
        <v>0</v>
      </c>
      <c r="CB457" s="532">
        <v>0</v>
      </c>
      <c r="CC457" s="532">
        <v>0</v>
      </c>
      <c r="CD457" s="175">
        <v>0</v>
      </c>
      <c r="CE457" s="175">
        <v>0</v>
      </c>
      <c r="CF457" s="175">
        <v>0</v>
      </c>
      <c r="CG457" s="506"/>
      <c r="CH457" s="507">
        <f t="shared" si="347"/>
        <v>12</v>
      </c>
      <c r="CI457" s="508">
        <f t="shared" si="348"/>
        <v>12</v>
      </c>
      <c r="CJ457" s="508">
        <f t="shared" si="349"/>
        <v>0</v>
      </c>
      <c r="CK457" s="508">
        <f t="shared" si="350"/>
        <v>0</v>
      </c>
      <c r="CL457" s="508">
        <f t="shared" si="351"/>
        <v>0</v>
      </c>
      <c r="CM457" s="508">
        <f t="shared" si="352"/>
        <v>0</v>
      </c>
      <c r="CN457" s="508">
        <f t="shared" si="353"/>
        <v>0</v>
      </c>
      <c r="CO457" s="508">
        <f t="shared" si="354"/>
        <v>0</v>
      </c>
      <c r="CP457" s="508">
        <f t="shared" si="355"/>
        <v>0</v>
      </c>
      <c r="CQ457" s="249"/>
      <c r="CR457" s="264">
        <f t="shared" si="356"/>
        <v>0</v>
      </c>
      <c r="CS457" s="257">
        <f t="shared" si="357"/>
        <v>-12</v>
      </c>
    </row>
    <row r="458" spans="1:97" ht="15" customHeight="1" x14ac:dyDescent="0.25">
      <c r="A458" s="9"/>
      <c r="B458" s="495">
        <v>86</v>
      </c>
      <c r="C458" s="496" t="s">
        <v>609</v>
      </c>
      <c r="D458" s="496" t="s">
        <v>406</v>
      </c>
      <c r="E458" s="497" t="s">
        <v>819</v>
      </c>
      <c r="F458" s="498">
        <v>0</v>
      </c>
      <c r="G458" s="499">
        <v>0</v>
      </c>
      <c r="H458" s="499">
        <v>0</v>
      </c>
      <c r="I458" s="499">
        <v>0</v>
      </c>
      <c r="J458" s="499">
        <v>0</v>
      </c>
      <c r="K458" s="499">
        <v>0</v>
      </c>
      <c r="L458" s="175">
        <v>0</v>
      </c>
      <c r="M458" s="175">
        <v>0</v>
      </c>
      <c r="N458" s="175">
        <v>0</v>
      </c>
      <c r="O458" s="501"/>
      <c r="P458" s="502">
        <v>0</v>
      </c>
      <c r="Q458" s="499">
        <v>0</v>
      </c>
      <c r="R458" s="499">
        <v>0</v>
      </c>
      <c r="S458" s="503"/>
      <c r="T458" s="503"/>
      <c r="U458" s="503"/>
      <c r="V458" s="226"/>
      <c r="W458" s="226"/>
      <c r="X458" s="227"/>
      <c r="Y458" s="504"/>
      <c r="Z458" s="502">
        <v>0</v>
      </c>
      <c r="AA458" s="499">
        <v>0</v>
      </c>
      <c r="AB458" s="499">
        <v>0</v>
      </c>
      <c r="AC458" s="499">
        <v>0</v>
      </c>
      <c r="AD458" s="503"/>
      <c r="AE458" s="503"/>
      <c r="AF458" s="175"/>
      <c r="AG458" s="175"/>
      <c r="AH458" s="175"/>
      <c r="AI458" s="504"/>
      <c r="AJ458" s="502">
        <v>1</v>
      </c>
      <c r="AK458" s="499">
        <v>1</v>
      </c>
      <c r="AL458" s="499">
        <v>0</v>
      </c>
      <c r="AM458" s="499">
        <v>0</v>
      </c>
      <c r="AN458" s="499">
        <v>0</v>
      </c>
      <c r="AO458" s="499">
        <v>0</v>
      </c>
      <c r="AP458" s="175">
        <v>0</v>
      </c>
      <c r="AQ458" s="175">
        <v>0</v>
      </c>
      <c r="AR458" s="175">
        <v>0</v>
      </c>
      <c r="AS458" s="504"/>
      <c r="AT458" s="502">
        <v>0</v>
      </c>
      <c r="AU458" s="499">
        <v>0</v>
      </c>
      <c r="AV458" s="499">
        <v>0</v>
      </c>
      <c r="AW458" s="499">
        <v>0</v>
      </c>
      <c r="AX458" s="129"/>
      <c r="AY458" s="503"/>
      <c r="AZ458" s="175"/>
      <c r="BA458" s="175"/>
      <c r="BB458" s="175"/>
      <c r="BC458" s="504"/>
      <c r="BD458" s="502">
        <v>0</v>
      </c>
      <c r="BE458" s="499">
        <v>6</v>
      </c>
      <c r="BF458" s="499">
        <v>0</v>
      </c>
      <c r="BG458" s="499">
        <v>0</v>
      </c>
      <c r="BH458" s="499">
        <v>5</v>
      </c>
      <c r="BI458" s="499">
        <v>0</v>
      </c>
      <c r="BJ458" s="175">
        <v>5</v>
      </c>
      <c r="BK458" s="175">
        <v>5</v>
      </c>
      <c r="BL458" s="175">
        <v>5</v>
      </c>
      <c r="BM458" s="504"/>
      <c r="BN458" s="502">
        <v>3</v>
      </c>
      <c r="BO458" s="499">
        <v>3</v>
      </c>
      <c r="BP458" s="499">
        <v>0</v>
      </c>
      <c r="BQ458" s="499">
        <v>0</v>
      </c>
      <c r="BR458" s="175">
        <v>0</v>
      </c>
      <c r="BS458" s="175">
        <v>0</v>
      </c>
      <c r="BT458" s="175"/>
      <c r="BU458" s="175"/>
      <c r="BV458" s="175"/>
      <c r="BW458" s="505"/>
      <c r="BX458" s="502">
        <v>0</v>
      </c>
      <c r="BY458" s="499">
        <v>0</v>
      </c>
      <c r="BZ458" s="499">
        <v>0</v>
      </c>
      <c r="CA458" s="499">
        <v>0</v>
      </c>
      <c r="CB458" s="499">
        <v>0</v>
      </c>
      <c r="CC458" s="499">
        <v>0</v>
      </c>
      <c r="CD458" s="175">
        <v>0</v>
      </c>
      <c r="CE458" s="175">
        <v>0</v>
      </c>
      <c r="CF458" s="175">
        <v>0</v>
      </c>
      <c r="CG458" s="506"/>
      <c r="CH458" s="507">
        <f t="shared" ref="CH458:CH469" si="374">SUM(F458+P458+Z458+AJ458+AT458+BD458+BN458+BX458)</f>
        <v>4</v>
      </c>
      <c r="CI458" s="508">
        <f t="shared" ref="CI458:CI469" si="375">SUM(G458+Q458+AA458+AK458+AU458+BE458+BO458+BY458)</f>
        <v>10</v>
      </c>
      <c r="CJ458" s="508">
        <f t="shared" ref="CJ458:CJ469" si="376">SUM(H458+R458+AB458+AL458+AV458+BF458+BP458+BZ458)</f>
        <v>0</v>
      </c>
      <c r="CK458" s="508">
        <f t="shared" ref="CK458:CK469" si="377">SUM(I458+S458+AC458+AM458+AW458+BG458+BQ458+CA458)</f>
        <v>0</v>
      </c>
      <c r="CL458" s="508">
        <f t="shared" ref="CL458:CL469" si="378">SUM(J458+T458+AD458+AN458+AX458+BH458+BR458+CB458)</f>
        <v>5</v>
      </c>
      <c r="CM458" s="508">
        <f t="shared" ref="CM458:CM469" si="379">SUM(K458+U458+AE458+AO458+AY458+BI458+BS458+CC458)</f>
        <v>0</v>
      </c>
      <c r="CN458" s="508">
        <f t="shared" ref="CN458:CN469" si="380">SUM(L458+V458+AF458+AP458+AZ458+BJ458+BT458+CD458)</f>
        <v>5</v>
      </c>
      <c r="CO458" s="508">
        <f t="shared" ref="CO458:CO469" si="381">SUM(M458+W458+AG458+AQ458+BA458+BK458+BU458+CE458)</f>
        <v>5</v>
      </c>
      <c r="CP458" s="508">
        <f t="shared" ref="CP458:CP469" si="382">SUM(N458+X458+AH458+AR458+BB458+BL458+BV458+CF458)</f>
        <v>5</v>
      </c>
      <c r="CQ458" s="249"/>
      <c r="CR458" s="264">
        <f t="shared" si="356"/>
        <v>5</v>
      </c>
      <c r="CS458" s="257">
        <f t="shared" si="357"/>
        <v>-5</v>
      </c>
    </row>
    <row r="459" spans="1:97" ht="15" customHeight="1" x14ac:dyDescent="0.25">
      <c r="A459" s="9"/>
      <c r="B459" s="495">
        <v>86</v>
      </c>
      <c r="C459" s="496" t="s">
        <v>609</v>
      </c>
      <c r="D459" s="496" t="s">
        <v>407</v>
      </c>
      <c r="E459" s="497" t="s">
        <v>820</v>
      </c>
      <c r="F459" s="498">
        <v>0</v>
      </c>
      <c r="G459" s="499">
        <v>0</v>
      </c>
      <c r="H459" s="499">
        <v>0</v>
      </c>
      <c r="I459" s="499">
        <v>0</v>
      </c>
      <c r="J459" s="499">
        <v>0</v>
      </c>
      <c r="K459" s="499">
        <v>0</v>
      </c>
      <c r="L459" s="175">
        <v>0</v>
      </c>
      <c r="M459" s="175">
        <v>0</v>
      </c>
      <c r="N459" s="175">
        <v>0</v>
      </c>
      <c r="O459" s="501"/>
      <c r="P459" s="502">
        <v>0</v>
      </c>
      <c r="Q459" s="499">
        <v>0</v>
      </c>
      <c r="R459" s="499">
        <v>0</v>
      </c>
      <c r="S459" s="503"/>
      <c r="T459" s="503"/>
      <c r="U459" s="503"/>
      <c r="V459" s="226"/>
      <c r="W459" s="226"/>
      <c r="X459" s="227"/>
      <c r="Y459" s="504"/>
      <c r="Z459" s="502">
        <v>0</v>
      </c>
      <c r="AA459" s="499">
        <v>0</v>
      </c>
      <c r="AB459" s="499">
        <v>0</v>
      </c>
      <c r="AC459" s="499">
        <v>0</v>
      </c>
      <c r="AD459" s="503"/>
      <c r="AE459" s="503"/>
      <c r="AF459" s="175"/>
      <c r="AG459" s="175"/>
      <c r="AH459" s="175"/>
      <c r="AI459" s="504"/>
      <c r="AJ459" s="502">
        <v>1</v>
      </c>
      <c r="AK459" s="499">
        <v>1</v>
      </c>
      <c r="AL459" s="499">
        <v>0</v>
      </c>
      <c r="AM459" s="499">
        <v>2</v>
      </c>
      <c r="AN459" s="499">
        <v>6</v>
      </c>
      <c r="AO459" s="499">
        <v>0</v>
      </c>
      <c r="AP459" s="521">
        <v>4</v>
      </c>
      <c r="AQ459" s="521">
        <v>4</v>
      </c>
      <c r="AR459" s="521">
        <v>4</v>
      </c>
      <c r="AS459" s="504"/>
      <c r="AT459" s="502">
        <v>0</v>
      </c>
      <c r="AU459" s="499">
        <v>0</v>
      </c>
      <c r="AV459" s="499">
        <v>0</v>
      </c>
      <c r="AW459" s="499">
        <v>0</v>
      </c>
      <c r="AX459" s="129"/>
      <c r="AY459" s="503"/>
      <c r="AZ459" s="175"/>
      <c r="BA459" s="175"/>
      <c r="BB459" s="175"/>
      <c r="BC459" s="504"/>
      <c r="BD459" s="502">
        <v>0</v>
      </c>
      <c r="BE459" s="499">
        <v>0</v>
      </c>
      <c r="BF459" s="499">
        <v>0</v>
      </c>
      <c r="BG459" s="499">
        <v>0</v>
      </c>
      <c r="BH459" s="499">
        <v>0</v>
      </c>
      <c r="BI459" s="499">
        <v>0</v>
      </c>
      <c r="BJ459" s="175">
        <v>0</v>
      </c>
      <c r="BK459" s="175">
        <v>0</v>
      </c>
      <c r="BL459" s="175">
        <v>0</v>
      </c>
      <c r="BM459" s="504"/>
      <c r="BN459" s="502">
        <v>3</v>
      </c>
      <c r="BO459" s="499">
        <v>3</v>
      </c>
      <c r="BP459" s="499">
        <v>0</v>
      </c>
      <c r="BQ459" s="499">
        <v>0</v>
      </c>
      <c r="BR459" s="175">
        <v>0</v>
      </c>
      <c r="BS459" s="175">
        <v>0</v>
      </c>
      <c r="BT459" s="175"/>
      <c r="BU459" s="175"/>
      <c r="BV459" s="175"/>
      <c r="BW459" s="505"/>
      <c r="BX459" s="502">
        <v>8</v>
      </c>
      <c r="BY459" s="499">
        <v>8</v>
      </c>
      <c r="BZ459" s="499">
        <v>0</v>
      </c>
      <c r="CA459" s="499">
        <v>8</v>
      </c>
      <c r="CB459" s="499">
        <v>8</v>
      </c>
      <c r="CC459" s="499">
        <v>0</v>
      </c>
      <c r="CD459" s="175">
        <v>0</v>
      </c>
      <c r="CE459" s="175">
        <v>7</v>
      </c>
      <c r="CF459" s="175">
        <v>7</v>
      </c>
      <c r="CG459" s="506"/>
      <c r="CH459" s="507">
        <f t="shared" si="374"/>
        <v>12</v>
      </c>
      <c r="CI459" s="508">
        <f t="shared" si="375"/>
        <v>12</v>
      </c>
      <c r="CJ459" s="508">
        <f t="shared" si="376"/>
        <v>0</v>
      </c>
      <c r="CK459" s="508">
        <f t="shared" si="377"/>
        <v>10</v>
      </c>
      <c r="CL459" s="508">
        <f t="shared" si="378"/>
        <v>14</v>
      </c>
      <c r="CM459" s="508">
        <f t="shared" si="379"/>
        <v>0</v>
      </c>
      <c r="CN459" s="508">
        <f t="shared" si="380"/>
        <v>4</v>
      </c>
      <c r="CO459" s="508">
        <f t="shared" si="381"/>
        <v>11</v>
      </c>
      <c r="CP459" s="508">
        <f t="shared" si="382"/>
        <v>11</v>
      </c>
      <c r="CQ459" s="249"/>
      <c r="CR459" s="264">
        <f t="shared" ref="CR459:CR474" si="383">CP459-CK459</f>
        <v>1</v>
      </c>
      <c r="CS459" s="257">
        <f t="shared" ref="CS459:CS470" si="384">CP459-CI459</f>
        <v>-1</v>
      </c>
    </row>
    <row r="460" spans="1:97" ht="15" customHeight="1" x14ac:dyDescent="0.25">
      <c r="A460" s="9"/>
      <c r="B460" s="495">
        <v>86</v>
      </c>
      <c r="C460" s="496" t="s">
        <v>609</v>
      </c>
      <c r="D460" s="496" t="s">
        <v>408</v>
      </c>
      <c r="E460" s="497" t="s">
        <v>821</v>
      </c>
      <c r="F460" s="498">
        <v>0</v>
      </c>
      <c r="G460" s="499">
        <v>0</v>
      </c>
      <c r="H460" s="499">
        <v>0</v>
      </c>
      <c r="I460" s="499">
        <v>0</v>
      </c>
      <c r="J460" s="499">
        <v>0</v>
      </c>
      <c r="K460" s="499">
        <v>0</v>
      </c>
      <c r="L460" s="175">
        <v>0</v>
      </c>
      <c r="M460" s="175">
        <v>0</v>
      </c>
      <c r="N460" s="175">
        <v>0</v>
      </c>
      <c r="O460" s="501"/>
      <c r="P460" s="502">
        <v>0</v>
      </c>
      <c r="Q460" s="499">
        <v>0</v>
      </c>
      <c r="R460" s="499">
        <v>0</v>
      </c>
      <c r="S460" s="503"/>
      <c r="T460" s="503"/>
      <c r="U460" s="503"/>
      <c r="V460" s="226"/>
      <c r="W460" s="226"/>
      <c r="X460" s="227"/>
      <c r="Y460" s="504"/>
      <c r="Z460" s="502">
        <v>0</v>
      </c>
      <c r="AA460" s="499">
        <v>0</v>
      </c>
      <c r="AB460" s="499">
        <v>0</v>
      </c>
      <c r="AC460" s="499">
        <v>0</v>
      </c>
      <c r="AD460" s="503"/>
      <c r="AE460" s="503"/>
      <c r="AF460" s="175"/>
      <c r="AG460" s="175"/>
      <c r="AH460" s="175"/>
      <c r="AI460" s="504"/>
      <c r="AJ460" s="502">
        <v>1</v>
      </c>
      <c r="AK460" s="499">
        <v>1</v>
      </c>
      <c r="AL460" s="499">
        <v>0</v>
      </c>
      <c r="AM460" s="499">
        <v>0</v>
      </c>
      <c r="AN460" s="499">
        <v>0</v>
      </c>
      <c r="AO460" s="499">
        <v>0</v>
      </c>
      <c r="AP460" s="175">
        <v>0</v>
      </c>
      <c r="AQ460" s="175">
        <v>0</v>
      </c>
      <c r="AR460" s="175">
        <v>0</v>
      </c>
      <c r="AS460" s="504"/>
      <c r="AT460" s="502">
        <v>0</v>
      </c>
      <c r="AU460" s="499">
        <v>0</v>
      </c>
      <c r="AV460" s="499">
        <v>0</v>
      </c>
      <c r="AW460" s="499">
        <v>0</v>
      </c>
      <c r="AX460" s="129"/>
      <c r="AY460" s="503"/>
      <c r="AZ460" s="175"/>
      <c r="BA460" s="175"/>
      <c r="BB460" s="175"/>
      <c r="BC460" s="504"/>
      <c r="BD460" s="502">
        <v>9</v>
      </c>
      <c r="BE460" s="499">
        <v>9</v>
      </c>
      <c r="BF460" s="499">
        <v>0</v>
      </c>
      <c r="BG460" s="499">
        <v>0</v>
      </c>
      <c r="BH460" s="499">
        <v>6</v>
      </c>
      <c r="BI460" s="499">
        <v>0</v>
      </c>
      <c r="BJ460" s="175">
        <v>5</v>
      </c>
      <c r="BK460" s="175">
        <v>5</v>
      </c>
      <c r="BL460" s="175">
        <v>5</v>
      </c>
      <c r="BM460" s="504"/>
      <c r="BN460" s="502">
        <v>3</v>
      </c>
      <c r="BO460" s="499">
        <v>3</v>
      </c>
      <c r="BP460" s="499">
        <v>0</v>
      </c>
      <c r="BQ460" s="499">
        <v>0</v>
      </c>
      <c r="BR460" s="175">
        <v>0</v>
      </c>
      <c r="BS460" s="175">
        <v>0</v>
      </c>
      <c r="BT460" s="175"/>
      <c r="BU460" s="175"/>
      <c r="BV460" s="175"/>
      <c r="BW460" s="505"/>
      <c r="BX460" s="502">
        <v>0</v>
      </c>
      <c r="BY460" s="499">
        <v>0</v>
      </c>
      <c r="BZ460" s="499">
        <v>0</v>
      </c>
      <c r="CA460" s="499">
        <v>0</v>
      </c>
      <c r="CB460" s="499">
        <v>0</v>
      </c>
      <c r="CC460" s="499">
        <v>0</v>
      </c>
      <c r="CD460" s="175">
        <v>0</v>
      </c>
      <c r="CE460" s="175">
        <v>0</v>
      </c>
      <c r="CF460" s="175">
        <v>0</v>
      </c>
      <c r="CG460" s="506"/>
      <c r="CH460" s="507">
        <f t="shared" si="374"/>
        <v>13</v>
      </c>
      <c r="CI460" s="508">
        <f t="shared" si="375"/>
        <v>13</v>
      </c>
      <c r="CJ460" s="508">
        <f t="shared" si="376"/>
        <v>0</v>
      </c>
      <c r="CK460" s="508">
        <f t="shared" si="377"/>
        <v>0</v>
      </c>
      <c r="CL460" s="508">
        <f t="shared" si="378"/>
        <v>6</v>
      </c>
      <c r="CM460" s="508">
        <f t="shared" si="379"/>
        <v>0</v>
      </c>
      <c r="CN460" s="508">
        <f t="shared" si="380"/>
        <v>5</v>
      </c>
      <c r="CO460" s="508">
        <f t="shared" si="381"/>
        <v>5</v>
      </c>
      <c r="CP460" s="508">
        <f t="shared" si="382"/>
        <v>5</v>
      </c>
      <c r="CQ460" s="249"/>
      <c r="CR460" s="264">
        <f t="shared" si="383"/>
        <v>5</v>
      </c>
      <c r="CS460" s="257">
        <f t="shared" si="384"/>
        <v>-8</v>
      </c>
    </row>
    <row r="461" spans="1:97" ht="15" customHeight="1" x14ac:dyDescent="0.25">
      <c r="A461" s="9"/>
      <c r="B461" s="480">
        <v>86</v>
      </c>
      <c r="C461" s="481" t="s">
        <v>609</v>
      </c>
      <c r="D461" s="481" t="s">
        <v>409</v>
      </c>
      <c r="E461" s="482" t="s">
        <v>822</v>
      </c>
      <c r="F461" s="483">
        <v>7</v>
      </c>
      <c r="G461" s="484">
        <v>7</v>
      </c>
      <c r="H461" s="484">
        <v>0</v>
      </c>
      <c r="I461" s="484">
        <v>8</v>
      </c>
      <c r="J461" s="484">
        <v>7</v>
      </c>
      <c r="K461" s="484">
        <v>0</v>
      </c>
      <c r="L461" s="146">
        <v>7</v>
      </c>
      <c r="M461" s="146">
        <v>7</v>
      </c>
      <c r="N461" s="146">
        <v>7</v>
      </c>
      <c r="O461" s="486"/>
      <c r="P461" s="487">
        <v>2</v>
      </c>
      <c r="Q461" s="484">
        <v>2</v>
      </c>
      <c r="R461" s="484">
        <v>0</v>
      </c>
      <c r="S461" s="488"/>
      <c r="T461" s="488"/>
      <c r="U461" s="488"/>
      <c r="V461" s="239"/>
      <c r="W461" s="243"/>
      <c r="X461" s="244"/>
      <c r="Y461" s="489"/>
      <c r="Z461" s="487">
        <v>1</v>
      </c>
      <c r="AA461" s="484">
        <v>1</v>
      </c>
      <c r="AB461" s="484">
        <v>0</v>
      </c>
      <c r="AC461" s="484">
        <v>0</v>
      </c>
      <c r="AD461" s="488"/>
      <c r="AE461" s="488"/>
      <c r="AF461" s="146"/>
      <c r="AG461" s="146"/>
      <c r="AH461" s="146"/>
      <c r="AI461" s="489"/>
      <c r="AJ461" s="487">
        <v>1</v>
      </c>
      <c r="AK461" s="484">
        <v>1</v>
      </c>
      <c r="AL461" s="484">
        <v>0</v>
      </c>
      <c r="AM461" s="484">
        <v>0</v>
      </c>
      <c r="AN461" s="484">
        <v>0</v>
      </c>
      <c r="AO461" s="484">
        <v>0</v>
      </c>
      <c r="AP461" s="146">
        <v>0</v>
      </c>
      <c r="AQ461" s="146">
        <v>0</v>
      </c>
      <c r="AR461" s="146">
        <v>0</v>
      </c>
      <c r="AS461" s="489"/>
      <c r="AT461" s="487">
        <v>2</v>
      </c>
      <c r="AU461" s="484">
        <v>2</v>
      </c>
      <c r="AV461" s="484">
        <v>0</v>
      </c>
      <c r="AW461" s="484">
        <v>0</v>
      </c>
      <c r="AX461" s="127"/>
      <c r="AY461" s="488"/>
      <c r="AZ461" s="146"/>
      <c r="BA461" s="146"/>
      <c r="BB461" s="146"/>
      <c r="BC461" s="489"/>
      <c r="BD461" s="487">
        <v>1</v>
      </c>
      <c r="BE461" s="484">
        <v>1</v>
      </c>
      <c r="BF461" s="484">
        <v>0</v>
      </c>
      <c r="BG461" s="484">
        <v>0</v>
      </c>
      <c r="BH461" s="484">
        <v>0</v>
      </c>
      <c r="BI461" s="484">
        <v>0</v>
      </c>
      <c r="BJ461" s="146">
        <v>0</v>
      </c>
      <c r="BK461" s="146">
        <v>0</v>
      </c>
      <c r="BL461" s="146">
        <v>0</v>
      </c>
      <c r="BM461" s="489"/>
      <c r="BN461" s="487">
        <v>1</v>
      </c>
      <c r="BO461" s="484">
        <v>1</v>
      </c>
      <c r="BP461" s="484">
        <v>0</v>
      </c>
      <c r="BQ461" s="484">
        <v>0</v>
      </c>
      <c r="BR461" s="146">
        <v>0</v>
      </c>
      <c r="BS461" s="146">
        <v>0</v>
      </c>
      <c r="BT461" s="146">
        <v>0</v>
      </c>
      <c r="BU461" s="146">
        <v>0</v>
      </c>
      <c r="BV461" s="146">
        <v>0</v>
      </c>
      <c r="BW461" s="490"/>
      <c r="BX461" s="487">
        <v>1</v>
      </c>
      <c r="BY461" s="484">
        <v>1</v>
      </c>
      <c r="BZ461" s="484">
        <v>0</v>
      </c>
      <c r="CA461" s="484">
        <v>1</v>
      </c>
      <c r="CB461" s="484">
        <v>0</v>
      </c>
      <c r="CC461" s="484">
        <v>0</v>
      </c>
      <c r="CD461" s="146">
        <v>0</v>
      </c>
      <c r="CE461" s="146">
        <v>0</v>
      </c>
      <c r="CF461" s="146">
        <v>0</v>
      </c>
      <c r="CG461" s="491"/>
      <c r="CH461" s="492">
        <f t="shared" si="374"/>
        <v>16</v>
      </c>
      <c r="CI461" s="493">
        <f t="shared" si="375"/>
        <v>16</v>
      </c>
      <c r="CJ461" s="493">
        <f t="shared" si="376"/>
        <v>0</v>
      </c>
      <c r="CK461" s="493">
        <f t="shared" si="377"/>
        <v>9</v>
      </c>
      <c r="CL461" s="493">
        <f t="shared" si="378"/>
        <v>7</v>
      </c>
      <c r="CM461" s="493">
        <f t="shared" si="379"/>
        <v>0</v>
      </c>
      <c r="CN461" s="493">
        <f t="shared" si="380"/>
        <v>7</v>
      </c>
      <c r="CO461" s="493">
        <f t="shared" si="381"/>
        <v>7</v>
      </c>
      <c r="CP461" s="493">
        <f t="shared" si="382"/>
        <v>7</v>
      </c>
      <c r="CQ461"/>
      <c r="CR461" s="255">
        <f t="shared" si="383"/>
        <v>-2</v>
      </c>
      <c r="CS461" s="256">
        <f t="shared" si="384"/>
        <v>-9</v>
      </c>
    </row>
    <row r="462" spans="1:97" ht="15" customHeight="1" x14ac:dyDescent="0.25">
      <c r="A462" s="9"/>
      <c r="B462" s="480">
        <v>86</v>
      </c>
      <c r="C462" s="481" t="s">
        <v>609</v>
      </c>
      <c r="D462" s="481" t="s">
        <v>410</v>
      </c>
      <c r="E462" s="482" t="s">
        <v>823</v>
      </c>
      <c r="F462" s="483">
        <v>1</v>
      </c>
      <c r="G462" s="484">
        <v>1</v>
      </c>
      <c r="H462" s="484">
        <v>0</v>
      </c>
      <c r="I462" s="484">
        <v>0</v>
      </c>
      <c r="J462" s="484">
        <v>0</v>
      </c>
      <c r="K462" s="484">
        <v>0</v>
      </c>
      <c r="L462" s="146">
        <v>0</v>
      </c>
      <c r="M462" s="146">
        <v>0</v>
      </c>
      <c r="N462" s="146">
        <v>0</v>
      </c>
      <c r="O462" s="486"/>
      <c r="P462" s="487">
        <v>1</v>
      </c>
      <c r="Q462" s="484">
        <v>1</v>
      </c>
      <c r="R462" s="484">
        <v>0</v>
      </c>
      <c r="S462" s="488"/>
      <c r="T462" s="488"/>
      <c r="U462" s="488"/>
      <c r="V462" s="233"/>
      <c r="W462" s="234"/>
      <c r="X462" s="235"/>
      <c r="Y462" s="489"/>
      <c r="Z462" s="487">
        <v>0</v>
      </c>
      <c r="AA462" s="484">
        <v>0</v>
      </c>
      <c r="AB462" s="484">
        <v>0</v>
      </c>
      <c r="AC462" s="484">
        <v>0</v>
      </c>
      <c r="AD462" s="488"/>
      <c r="AE462" s="488"/>
      <c r="AF462" s="146"/>
      <c r="AG462" s="146"/>
      <c r="AH462" s="146"/>
      <c r="AI462" s="489"/>
      <c r="AJ462" s="487">
        <v>1</v>
      </c>
      <c r="AK462" s="484">
        <v>1</v>
      </c>
      <c r="AL462" s="484">
        <v>0</v>
      </c>
      <c r="AM462" s="484">
        <v>0</v>
      </c>
      <c r="AN462" s="484">
        <v>0</v>
      </c>
      <c r="AO462" s="484">
        <v>0</v>
      </c>
      <c r="AP462" s="146">
        <v>0</v>
      </c>
      <c r="AQ462" s="146">
        <v>0</v>
      </c>
      <c r="AR462" s="146">
        <v>0</v>
      </c>
      <c r="AS462" s="489"/>
      <c r="AT462" s="487">
        <v>1</v>
      </c>
      <c r="AU462" s="484">
        <v>1</v>
      </c>
      <c r="AV462" s="484">
        <v>0</v>
      </c>
      <c r="AW462" s="484">
        <v>0</v>
      </c>
      <c r="AX462" s="127"/>
      <c r="AY462" s="488"/>
      <c r="AZ462" s="146"/>
      <c r="BA462" s="146"/>
      <c r="BB462" s="146"/>
      <c r="BC462" s="489"/>
      <c r="BD462" s="487">
        <v>10</v>
      </c>
      <c r="BE462" s="484">
        <v>10</v>
      </c>
      <c r="BF462" s="484">
        <v>0</v>
      </c>
      <c r="BG462" s="484">
        <v>10</v>
      </c>
      <c r="BH462" s="484">
        <v>5</v>
      </c>
      <c r="BI462" s="484">
        <v>0</v>
      </c>
      <c r="BJ462" s="177">
        <v>0</v>
      </c>
      <c r="BK462" s="177">
        <v>0</v>
      </c>
      <c r="BL462" s="177">
        <v>0</v>
      </c>
      <c r="BM462" s="489"/>
      <c r="BN462" s="487">
        <v>0</v>
      </c>
      <c r="BO462" s="484">
        <v>0</v>
      </c>
      <c r="BP462" s="484">
        <v>0</v>
      </c>
      <c r="BQ462" s="484">
        <v>0</v>
      </c>
      <c r="BR462" s="146">
        <v>0</v>
      </c>
      <c r="BS462" s="146">
        <v>0</v>
      </c>
      <c r="BT462" s="146">
        <v>0</v>
      </c>
      <c r="BU462" s="146">
        <v>0</v>
      </c>
      <c r="BV462" s="146">
        <v>0</v>
      </c>
      <c r="BW462" s="490"/>
      <c r="BX462" s="487">
        <v>0</v>
      </c>
      <c r="BY462" s="484">
        <v>0</v>
      </c>
      <c r="BZ462" s="484">
        <v>0</v>
      </c>
      <c r="CA462" s="484">
        <v>0</v>
      </c>
      <c r="CB462" s="484">
        <v>0</v>
      </c>
      <c r="CC462" s="484">
        <v>0</v>
      </c>
      <c r="CD462" s="146">
        <v>0</v>
      </c>
      <c r="CE462" s="146">
        <v>0</v>
      </c>
      <c r="CF462" s="146">
        <v>0</v>
      </c>
      <c r="CG462" s="491"/>
      <c r="CH462" s="492">
        <f t="shared" si="374"/>
        <v>14</v>
      </c>
      <c r="CI462" s="493">
        <f t="shared" si="375"/>
        <v>14</v>
      </c>
      <c r="CJ462" s="493">
        <f t="shared" si="376"/>
        <v>0</v>
      </c>
      <c r="CK462" s="493">
        <f t="shared" si="377"/>
        <v>10</v>
      </c>
      <c r="CL462" s="493">
        <f t="shared" si="378"/>
        <v>5</v>
      </c>
      <c r="CM462" s="493">
        <f t="shared" si="379"/>
        <v>0</v>
      </c>
      <c r="CN462" s="493">
        <f t="shared" si="380"/>
        <v>0</v>
      </c>
      <c r="CO462" s="493">
        <f t="shared" si="381"/>
        <v>0</v>
      </c>
      <c r="CP462" s="493">
        <f t="shared" si="382"/>
        <v>0</v>
      </c>
      <c r="CQ462"/>
      <c r="CR462" s="255">
        <f t="shared" si="383"/>
        <v>-10</v>
      </c>
      <c r="CS462" s="256">
        <f t="shared" si="384"/>
        <v>-14</v>
      </c>
    </row>
    <row r="463" spans="1:97" ht="15" customHeight="1" x14ac:dyDescent="0.25">
      <c r="A463" s="9"/>
      <c r="B463" s="480">
        <v>86</v>
      </c>
      <c r="C463" s="481" t="s">
        <v>609</v>
      </c>
      <c r="D463" s="481" t="s">
        <v>411</v>
      </c>
      <c r="E463" s="482" t="s">
        <v>824</v>
      </c>
      <c r="F463" s="483">
        <v>0</v>
      </c>
      <c r="G463" s="484">
        <v>0</v>
      </c>
      <c r="H463" s="484">
        <v>0</v>
      </c>
      <c r="I463" s="484">
        <v>5</v>
      </c>
      <c r="J463" s="484">
        <v>0</v>
      </c>
      <c r="K463" s="484">
        <v>0</v>
      </c>
      <c r="L463" s="146">
        <v>0</v>
      </c>
      <c r="M463" s="146">
        <v>0</v>
      </c>
      <c r="N463" s="146">
        <v>0</v>
      </c>
      <c r="O463" s="486"/>
      <c r="P463" s="487">
        <v>0</v>
      </c>
      <c r="Q463" s="484">
        <v>0</v>
      </c>
      <c r="R463" s="484">
        <v>0</v>
      </c>
      <c r="S463" s="484">
        <v>0</v>
      </c>
      <c r="T463" s="484">
        <v>0</v>
      </c>
      <c r="U463" s="484">
        <v>0</v>
      </c>
      <c r="V463" s="239">
        <v>0</v>
      </c>
      <c r="W463" s="243">
        <v>0</v>
      </c>
      <c r="X463" s="244">
        <v>0</v>
      </c>
      <c r="Y463" s="489"/>
      <c r="Z463" s="487">
        <v>0</v>
      </c>
      <c r="AA463" s="484">
        <v>0</v>
      </c>
      <c r="AB463" s="484">
        <v>0</v>
      </c>
      <c r="AC463" s="484">
        <v>0</v>
      </c>
      <c r="AD463" s="484">
        <v>0</v>
      </c>
      <c r="AE463" s="484">
        <v>0</v>
      </c>
      <c r="AF463" s="146">
        <v>0</v>
      </c>
      <c r="AG463" s="146">
        <v>0</v>
      </c>
      <c r="AH463" s="146">
        <v>0</v>
      </c>
      <c r="AI463" s="489"/>
      <c r="AJ463" s="487">
        <v>4</v>
      </c>
      <c r="AK463" s="484">
        <v>4</v>
      </c>
      <c r="AL463" s="484">
        <v>0</v>
      </c>
      <c r="AM463" s="484">
        <v>0</v>
      </c>
      <c r="AN463" s="484">
        <v>0</v>
      </c>
      <c r="AO463" s="484">
        <v>0</v>
      </c>
      <c r="AP463" s="146">
        <v>0</v>
      </c>
      <c r="AQ463" s="146">
        <v>0</v>
      </c>
      <c r="AR463" s="146">
        <v>0</v>
      </c>
      <c r="AS463" s="489"/>
      <c r="AT463" s="487">
        <v>0</v>
      </c>
      <c r="AU463" s="484">
        <v>0</v>
      </c>
      <c r="AV463" s="484">
        <v>0</v>
      </c>
      <c r="AW463" s="484">
        <v>0</v>
      </c>
      <c r="AX463" s="127">
        <v>0</v>
      </c>
      <c r="AY463" s="484">
        <v>0</v>
      </c>
      <c r="AZ463" s="146">
        <v>0</v>
      </c>
      <c r="BA463" s="146">
        <v>0</v>
      </c>
      <c r="BB463" s="146">
        <v>0</v>
      </c>
      <c r="BC463" s="489"/>
      <c r="BD463" s="487">
        <v>49</v>
      </c>
      <c r="BE463" s="484">
        <v>49</v>
      </c>
      <c r="BF463" s="484">
        <v>0</v>
      </c>
      <c r="BG463" s="484">
        <v>49</v>
      </c>
      <c r="BH463" s="484">
        <v>45</v>
      </c>
      <c r="BI463" s="484">
        <v>0</v>
      </c>
      <c r="BJ463" s="146">
        <v>26</v>
      </c>
      <c r="BK463" s="146">
        <v>26</v>
      </c>
      <c r="BL463" s="146">
        <v>26</v>
      </c>
      <c r="BM463" s="489"/>
      <c r="BN463" s="487">
        <v>0</v>
      </c>
      <c r="BO463" s="484">
        <v>0</v>
      </c>
      <c r="BP463" s="484">
        <v>0</v>
      </c>
      <c r="BQ463" s="484">
        <v>0</v>
      </c>
      <c r="BR463" s="146">
        <v>0</v>
      </c>
      <c r="BS463" s="146">
        <v>0</v>
      </c>
      <c r="BT463" s="146">
        <v>0</v>
      </c>
      <c r="BU463" s="146">
        <v>0</v>
      </c>
      <c r="BV463" s="146">
        <v>0</v>
      </c>
      <c r="BW463" s="490"/>
      <c r="BX463" s="487">
        <v>0</v>
      </c>
      <c r="BY463" s="484">
        <v>0</v>
      </c>
      <c r="BZ463" s="484">
        <v>0</v>
      </c>
      <c r="CA463" s="484">
        <v>0</v>
      </c>
      <c r="CB463" s="484">
        <v>0</v>
      </c>
      <c r="CC463" s="484">
        <v>0</v>
      </c>
      <c r="CD463" s="146">
        <v>0</v>
      </c>
      <c r="CE463" s="146">
        <v>0</v>
      </c>
      <c r="CF463" s="146">
        <v>0</v>
      </c>
      <c r="CG463" s="491"/>
      <c r="CH463" s="492">
        <f t="shared" si="374"/>
        <v>53</v>
      </c>
      <c r="CI463" s="493">
        <f t="shared" si="375"/>
        <v>53</v>
      </c>
      <c r="CJ463" s="493">
        <f t="shared" si="376"/>
        <v>0</v>
      </c>
      <c r="CK463" s="493">
        <f t="shared" si="377"/>
        <v>54</v>
      </c>
      <c r="CL463" s="493">
        <f t="shared" si="378"/>
        <v>45</v>
      </c>
      <c r="CM463" s="493">
        <f t="shared" si="379"/>
        <v>0</v>
      </c>
      <c r="CN463" s="493">
        <f t="shared" si="380"/>
        <v>26</v>
      </c>
      <c r="CO463" s="493">
        <f t="shared" si="381"/>
        <v>26</v>
      </c>
      <c r="CP463" s="493">
        <f t="shared" si="382"/>
        <v>26</v>
      </c>
      <c r="CQ463"/>
      <c r="CR463" s="255">
        <f t="shared" si="383"/>
        <v>-28</v>
      </c>
      <c r="CS463" s="256">
        <f t="shared" si="384"/>
        <v>-27</v>
      </c>
    </row>
    <row r="464" spans="1:97" ht="15" customHeight="1" x14ac:dyDescent="0.25">
      <c r="A464" s="9"/>
      <c r="B464" s="495">
        <v>86</v>
      </c>
      <c r="C464" s="496" t="s">
        <v>609</v>
      </c>
      <c r="D464" s="496" t="s">
        <v>412</v>
      </c>
      <c r="E464" s="497" t="s">
        <v>825</v>
      </c>
      <c r="F464" s="531">
        <v>0</v>
      </c>
      <c r="G464" s="532">
        <v>0</v>
      </c>
      <c r="H464" s="532">
        <v>0</v>
      </c>
      <c r="I464" s="532">
        <v>0</v>
      </c>
      <c r="J464" s="532">
        <v>0</v>
      </c>
      <c r="K464" s="532">
        <v>0</v>
      </c>
      <c r="L464" s="175">
        <v>0</v>
      </c>
      <c r="M464" s="175">
        <v>0</v>
      </c>
      <c r="N464" s="175">
        <v>0</v>
      </c>
      <c r="O464" s="501"/>
      <c r="P464" s="533">
        <v>0</v>
      </c>
      <c r="Q464" s="532">
        <v>0</v>
      </c>
      <c r="R464" s="532">
        <v>0</v>
      </c>
      <c r="S464" s="534"/>
      <c r="T464" s="534"/>
      <c r="U464" s="534"/>
      <c r="V464" s="228"/>
      <c r="W464" s="228"/>
      <c r="X464" s="229"/>
      <c r="Y464" s="504"/>
      <c r="Z464" s="533">
        <v>0</v>
      </c>
      <c r="AA464" s="532">
        <v>0</v>
      </c>
      <c r="AB464" s="532">
        <v>0</v>
      </c>
      <c r="AC464" s="532">
        <v>0</v>
      </c>
      <c r="AD464" s="534"/>
      <c r="AE464" s="534"/>
      <c r="AF464" s="175"/>
      <c r="AG464" s="175"/>
      <c r="AH464" s="175"/>
      <c r="AI464" s="504"/>
      <c r="AJ464" s="533">
        <v>4</v>
      </c>
      <c r="AK464" s="532">
        <v>4</v>
      </c>
      <c r="AL464" s="532">
        <v>0</v>
      </c>
      <c r="AM464" s="532">
        <v>0</v>
      </c>
      <c r="AN464" s="532">
        <v>0</v>
      </c>
      <c r="AO464" s="532">
        <v>0</v>
      </c>
      <c r="AP464" s="175">
        <v>0</v>
      </c>
      <c r="AQ464" s="175">
        <v>0</v>
      </c>
      <c r="AR464" s="175">
        <v>0</v>
      </c>
      <c r="AS464" s="504"/>
      <c r="AT464" s="533">
        <v>0</v>
      </c>
      <c r="AU464" s="532">
        <v>0</v>
      </c>
      <c r="AV464" s="532">
        <v>0</v>
      </c>
      <c r="AW464" s="532">
        <v>0</v>
      </c>
      <c r="AX464" s="129"/>
      <c r="AY464" s="534"/>
      <c r="AZ464" s="175"/>
      <c r="BA464" s="175"/>
      <c r="BB464" s="175"/>
      <c r="BC464" s="504"/>
      <c r="BD464" s="533">
        <v>17</v>
      </c>
      <c r="BE464" s="532">
        <v>17</v>
      </c>
      <c r="BF464" s="532">
        <v>0</v>
      </c>
      <c r="BG464" s="532">
        <v>0</v>
      </c>
      <c r="BH464" s="532">
        <v>15</v>
      </c>
      <c r="BI464" s="532">
        <v>0</v>
      </c>
      <c r="BJ464" s="175">
        <v>9</v>
      </c>
      <c r="BK464" s="175">
        <v>9</v>
      </c>
      <c r="BL464" s="175">
        <v>9</v>
      </c>
      <c r="BM464" s="504"/>
      <c r="BN464" s="533">
        <v>0</v>
      </c>
      <c r="BO464" s="532">
        <v>0</v>
      </c>
      <c r="BP464" s="532">
        <v>0</v>
      </c>
      <c r="BQ464" s="532">
        <v>0</v>
      </c>
      <c r="BR464" s="175">
        <v>0</v>
      </c>
      <c r="BS464" s="175">
        <v>0</v>
      </c>
      <c r="BT464" s="175"/>
      <c r="BU464" s="175"/>
      <c r="BV464" s="175"/>
      <c r="BW464" s="505"/>
      <c r="BX464" s="533">
        <v>0</v>
      </c>
      <c r="BY464" s="532">
        <v>0</v>
      </c>
      <c r="BZ464" s="532">
        <v>0</v>
      </c>
      <c r="CA464" s="532">
        <v>0</v>
      </c>
      <c r="CB464" s="532">
        <v>0</v>
      </c>
      <c r="CC464" s="532">
        <v>0</v>
      </c>
      <c r="CD464" s="175">
        <v>0</v>
      </c>
      <c r="CE464" s="175">
        <v>0</v>
      </c>
      <c r="CF464" s="175">
        <v>0</v>
      </c>
      <c r="CG464" s="506"/>
      <c r="CH464" s="507">
        <f t="shared" si="374"/>
        <v>21</v>
      </c>
      <c r="CI464" s="508">
        <f t="shared" si="375"/>
        <v>21</v>
      </c>
      <c r="CJ464" s="508">
        <f t="shared" si="376"/>
        <v>0</v>
      </c>
      <c r="CK464" s="508">
        <f t="shared" si="377"/>
        <v>0</v>
      </c>
      <c r="CL464" s="508">
        <f t="shared" si="378"/>
        <v>15</v>
      </c>
      <c r="CM464" s="508">
        <f t="shared" si="379"/>
        <v>0</v>
      </c>
      <c r="CN464" s="508">
        <f t="shared" si="380"/>
        <v>9</v>
      </c>
      <c r="CO464" s="508">
        <f t="shared" si="381"/>
        <v>9</v>
      </c>
      <c r="CP464" s="508">
        <f t="shared" si="382"/>
        <v>9</v>
      </c>
      <c r="CQ464" s="249"/>
      <c r="CR464" s="264">
        <f t="shared" si="383"/>
        <v>9</v>
      </c>
      <c r="CS464" s="257">
        <f t="shared" si="384"/>
        <v>-12</v>
      </c>
    </row>
    <row r="465" spans="1:98" ht="15" customHeight="1" x14ac:dyDescent="0.25">
      <c r="A465" s="9"/>
      <c r="B465" s="495">
        <v>86</v>
      </c>
      <c r="C465" s="496" t="s">
        <v>609</v>
      </c>
      <c r="D465" s="496" t="s">
        <v>413</v>
      </c>
      <c r="E465" s="497" t="s">
        <v>826</v>
      </c>
      <c r="F465" s="531">
        <v>0</v>
      </c>
      <c r="G465" s="532">
        <v>0</v>
      </c>
      <c r="H465" s="532">
        <v>0</v>
      </c>
      <c r="I465" s="532">
        <v>0</v>
      </c>
      <c r="J465" s="532">
        <v>0</v>
      </c>
      <c r="K465" s="532">
        <v>0</v>
      </c>
      <c r="L465" s="175">
        <v>0</v>
      </c>
      <c r="M465" s="175">
        <v>0</v>
      </c>
      <c r="N465" s="175">
        <v>0</v>
      </c>
      <c r="O465" s="501"/>
      <c r="P465" s="533">
        <v>0</v>
      </c>
      <c r="Q465" s="532">
        <v>0</v>
      </c>
      <c r="R465" s="532">
        <v>0</v>
      </c>
      <c r="S465" s="534"/>
      <c r="T465" s="534"/>
      <c r="U465" s="534"/>
      <c r="V465" s="226"/>
      <c r="W465" s="226"/>
      <c r="X465" s="227"/>
      <c r="Y465" s="504"/>
      <c r="Z465" s="533">
        <v>0</v>
      </c>
      <c r="AA465" s="532">
        <v>0</v>
      </c>
      <c r="AB465" s="532">
        <v>0</v>
      </c>
      <c r="AC465" s="532">
        <v>0</v>
      </c>
      <c r="AD465" s="534"/>
      <c r="AE465" s="534"/>
      <c r="AF465" s="175"/>
      <c r="AG465" s="175"/>
      <c r="AH465" s="175"/>
      <c r="AI465" s="504"/>
      <c r="AJ465" s="533">
        <v>0</v>
      </c>
      <c r="AK465" s="532">
        <v>0</v>
      </c>
      <c r="AL465" s="532">
        <v>0</v>
      </c>
      <c r="AM465" s="532">
        <v>0</v>
      </c>
      <c r="AN465" s="532">
        <v>0</v>
      </c>
      <c r="AO465" s="532">
        <v>0</v>
      </c>
      <c r="AP465" s="175">
        <v>0</v>
      </c>
      <c r="AQ465" s="175">
        <v>0</v>
      </c>
      <c r="AR465" s="175">
        <v>0</v>
      </c>
      <c r="AS465" s="504"/>
      <c r="AT465" s="533">
        <v>0</v>
      </c>
      <c r="AU465" s="532">
        <v>0</v>
      </c>
      <c r="AV465" s="532">
        <v>0</v>
      </c>
      <c r="AW465" s="532">
        <v>0</v>
      </c>
      <c r="AX465" s="129"/>
      <c r="AY465" s="534"/>
      <c r="AZ465" s="175"/>
      <c r="BA465" s="175"/>
      <c r="BB465" s="175"/>
      <c r="BC465" s="504"/>
      <c r="BD465" s="533">
        <v>17</v>
      </c>
      <c r="BE465" s="532">
        <v>17</v>
      </c>
      <c r="BF465" s="532">
        <v>0</v>
      </c>
      <c r="BG465" s="532">
        <v>0</v>
      </c>
      <c r="BH465" s="532">
        <v>15</v>
      </c>
      <c r="BI465" s="532">
        <v>0</v>
      </c>
      <c r="BJ465" s="175">
        <v>9</v>
      </c>
      <c r="BK465" s="175">
        <v>9</v>
      </c>
      <c r="BL465" s="175">
        <v>9</v>
      </c>
      <c r="BM465" s="504"/>
      <c r="BN465" s="533">
        <v>0</v>
      </c>
      <c r="BO465" s="532">
        <v>0</v>
      </c>
      <c r="BP465" s="532">
        <v>0</v>
      </c>
      <c r="BQ465" s="532">
        <v>0</v>
      </c>
      <c r="BR465" s="175">
        <v>0</v>
      </c>
      <c r="BS465" s="175">
        <v>0</v>
      </c>
      <c r="BT465" s="175"/>
      <c r="BU465" s="175"/>
      <c r="BV465" s="175"/>
      <c r="BW465" s="505"/>
      <c r="BX465" s="533">
        <v>0</v>
      </c>
      <c r="BY465" s="532">
        <v>0</v>
      </c>
      <c r="BZ465" s="532">
        <v>0</v>
      </c>
      <c r="CA465" s="532">
        <v>0</v>
      </c>
      <c r="CB465" s="532">
        <v>0</v>
      </c>
      <c r="CC465" s="532">
        <v>0</v>
      </c>
      <c r="CD465" s="175">
        <v>0</v>
      </c>
      <c r="CE465" s="175">
        <v>0</v>
      </c>
      <c r="CF465" s="175">
        <v>0</v>
      </c>
      <c r="CG465" s="506"/>
      <c r="CH465" s="507">
        <f t="shared" si="374"/>
        <v>17</v>
      </c>
      <c r="CI465" s="508">
        <f t="shared" si="375"/>
        <v>17</v>
      </c>
      <c r="CJ465" s="508">
        <f t="shared" si="376"/>
        <v>0</v>
      </c>
      <c r="CK465" s="508">
        <f t="shared" si="377"/>
        <v>0</v>
      </c>
      <c r="CL465" s="508">
        <f t="shared" si="378"/>
        <v>15</v>
      </c>
      <c r="CM465" s="508">
        <f t="shared" si="379"/>
        <v>0</v>
      </c>
      <c r="CN465" s="508">
        <f t="shared" si="380"/>
        <v>9</v>
      </c>
      <c r="CO465" s="508">
        <f t="shared" si="381"/>
        <v>9</v>
      </c>
      <c r="CP465" s="508">
        <f t="shared" si="382"/>
        <v>9</v>
      </c>
      <c r="CQ465" s="249"/>
      <c r="CR465" s="264">
        <f t="shared" si="383"/>
        <v>9</v>
      </c>
      <c r="CS465" s="257">
        <f t="shared" si="384"/>
        <v>-8</v>
      </c>
    </row>
    <row r="466" spans="1:98" ht="15" customHeight="1" x14ac:dyDescent="0.25">
      <c r="A466" s="9"/>
      <c r="B466" s="495">
        <v>86</v>
      </c>
      <c r="C466" s="496" t="s">
        <v>609</v>
      </c>
      <c r="D466" s="496" t="s">
        <v>414</v>
      </c>
      <c r="E466" s="497" t="s">
        <v>827</v>
      </c>
      <c r="F466" s="531">
        <v>0</v>
      </c>
      <c r="G466" s="532">
        <v>0</v>
      </c>
      <c r="H466" s="532">
        <v>0</v>
      </c>
      <c r="I466" s="532">
        <v>0</v>
      </c>
      <c r="J466" s="532">
        <v>0</v>
      </c>
      <c r="K466" s="532">
        <v>0</v>
      </c>
      <c r="L466" s="175">
        <v>0</v>
      </c>
      <c r="M466" s="175">
        <v>0</v>
      </c>
      <c r="N466" s="175">
        <v>0</v>
      </c>
      <c r="O466" s="501"/>
      <c r="P466" s="533">
        <v>0</v>
      </c>
      <c r="Q466" s="532">
        <v>0</v>
      </c>
      <c r="R466" s="532">
        <v>0</v>
      </c>
      <c r="S466" s="534"/>
      <c r="T466" s="534"/>
      <c r="U466" s="534"/>
      <c r="V466" s="226"/>
      <c r="W466" s="226"/>
      <c r="X466" s="227"/>
      <c r="Y466" s="504"/>
      <c r="Z466" s="533">
        <v>0</v>
      </c>
      <c r="AA466" s="532">
        <v>0</v>
      </c>
      <c r="AB466" s="532">
        <v>0</v>
      </c>
      <c r="AC466" s="532">
        <v>0</v>
      </c>
      <c r="AD466" s="534"/>
      <c r="AE466" s="534"/>
      <c r="AF466" s="175"/>
      <c r="AG466" s="175"/>
      <c r="AH466" s="175"/>
      <c r="AI466" s="504"/>
      <c r="AJ466" s="533">
        <v>0</v>
      </c>
      <c r="AK466" s="532">
        <v>0</v>
      </c>
      <c r="AL466" s="532">
        <v>0</v>
      </c>
      <c r="AM466" s="532">
        <v>0</v>
      </c>
      <c r="AN466" s="532">
        <v>0</v>
      </c>
      <c r="AO466" s="532">
        <v>0</v>
      </c>
      <c r="AP466" s="175">
        <v>0</v>
      </c>
      <c r="AQ466" s="175">
        <v>0</v>
      </c>
      <c r="AR466" s="175">
        <v>0</v>
      </c>
      <c r="AS466" s="504"/>
      <c r="AT466" s="533">
        <v>0</v>
      </c>
      <c r="AU466" s="532">
        <v>0</v>
      </c>
      <c r="AV466" s="532">
        <v>0</v>
      </c>
      <c r="AW466" s="532">
        <v>0</v>
      </c>
      <c r="AX466" s="129"/>
      <c r="AY466" s="534"/>
      <c r="AZ466" s="175"/>
      <c r="BA466" s="175"/>
      <c r="BB466" s="175"/>
      <c r="BC466" s="504"/>
      <c r="BD466" s="533">
        <v>15</v>
      </c>
      <c r="BE466" s="532">
        <v>15</v>
      </c>
      <c r="BF466" s="532">
        <v>0</v>
      </c>
      <c r="BG466" s="532">
        <v>0</v>
      </c>
      <c r="BH466" s="532">
        <v>15</v>
      </c>
      <c r="BI466" s="532">
        <v>0</v>
      </c>
      <c r="BJ466" s="175">
        <v>8</v>
      </c>
      <c r="BK466" s="175">
        <v>8</v>
      </c>
      <c r="BL466" s="175">
        <v>8</v>
      </c>
      <c r="BM466" s="504"/>
      <c r="BN466" s="533">
        <v>0</v>
      </c>
      <c r="BO466" s="532">
        <v>0</v>
      </c>
      <c r="BP466" s="532">
        <v>0</v>
      </c>
      <c r="BQ466" s="532">
        <v>0</v>
      </c>
      <c r="BR466" s="175">
        <v>0</v>
      </c>
      <c r="BS466" s="175">
        <v>0</v>
      </c>
      <c r="BT466" s="175"/>
      <c r="BU466" s="175"/>
      <c r="BV466" s="175"/>
      <c r="BW466" s="505"/>
      <c r="BX466" s="533">
        <v>0</v>
      </c>
      <c r="BY466" s="532">
        <v>0</v>
      </c>
      <c r="BZ466" s="532">
        <v>0</v>
      </c>
      <c r="CA466" s="532">
        <v>0</v>
      </c>
      <c r="CB466" s="532">
        <v>0</v>
      </c>
      <c r="CC466" s="532">
        <v>0</v>
      </c>
      <c r="CD466" s="175">
        <v>0</v>
      </c>
      <c r="CE466" s="175">
        <v>0</v>
      </c>
      <c r="CF466" s="175">
        <v>0</v>
      </c>
      <c r="CG466" s="506"/>
      <c r="CH466" s="507">
        <f t="shared" si="374"/>
        <v>15</v>
      </c>
      <c r="CI466" s="508">
        <f t="shared" si="375"/>
        <v>15</v>
      </c>
      <c r="CJ466" s="508">
        <f t="shared" si="376"/>
        <v>0</v>
      </c>
      <c r="CK466" s="508">
        <f t="shared" si="377"/>
        <v>0</v>
      </c>
      <c r="CL466" s="508">
        <f t="shared" si="378"/>
        <v>15</v>
      </c>
      <c r="CM466" s="508">
        <f t="shared" si="379"/>
        <v>0</v>
      </c>
      <c r="CN466" s="508">
        <f t="shared" si="380"/>
        <v>8</v>
      </c>
      <c r="CO466" s="508">
        <f t="shared" si="381"/>
        <v>8</v>
      </c>
      <c r="CP466" s="508">
        <f t="shared" si="382"/>
        <v>8</v>
      </c>
      <c r="CQ466" s="249"/>
      <c r="CR466" s="264">
        <f t="shared" si="383"/>
        <v>8</v>
      </c>
      <c r="CS466" s="257">
        <f t="shared" si="384"/>
        <v>-7</v>
      </c>
    </row>
    <row r="467" spans="1:98" ht="15" customHeight="1" x14ac:dyDescent="0.25">
      <c r="A467" s="9"/>
      <c r="B467" s="495">
        <v>86</v>
      </c>
      <c r="C467" s="496" t="s">
        <v>609</v>
      </c>
      <c r="D467" s="496" t="s">
        <v>415</v>
      </c>
      <c r="E467" s="497" t="s">
        <v>828</v>
      </c>
      <c r="F467" s="531">
        <v>0</v>
      </c>
      <c r="G467" s="532">
        <v>0</v>
      </c>
      <c r="H467" s="532">
        <v>0</v>
      </c>
      <c r="I467" s="532">
        <v>0</v>
      </c>
      <c r="J467" s="532">
        <v>0</v>
      </c>
      <c r="K467" s="532">
        <v>0</v>
      </c>
      <c r="L467" s="175">
        <v>0</v>
      </c>
      <c r="M467" s="175">
        <v>0</v>
      </c>
      <c r="N467" s="175">
        <v>0</v>
      </c>
      <c r="O467" s="501"/>
      <c r="P467" s="533">
        <v>0</v>
      </c>
      <c r="Q467" s="532">
        <v>0</v>
      </c>
      <c r="R467" s="532">
        <v>0</v>
      </c>
      <c r="S467" s="534"/>
      <c r="T467" s="534"/>
      <c r="U467" s="534"/>
      <c r="V467" s="226"/>
      <c r="W467" s="226"/>
      <c r="X467" s="227"/>
      <c r="Y467" s="504"/>
      <c r="Z467" s="533">
        <v>0</v>
      </c>
      <c r="AA467" s="532">
        <v>0</v>
      </c>
      <c r="AB467" s="532">
        <v>0</v>
      </c>
      <c r="AC467" s="532">
        <v>0</v>
      </c>
      <c r="AD467" s="534"/>
      <c r="AE467" s="534"/>
      <c r="AF467" s="175"/>
      <c r="AG467" s="175"/>
      <c r="AH467" s="175"/>
      <c r="AI467" s="504"/>
      <c r="AJ467" s="533">
        <v>0</v>
      </c>
      <c r="AK467" s="532">
        <v>0</v>
      </c>
      <c r="AL467" s="532">
        <v>0</v>
      </c>
      <c r="AM467" s="532">
        <v>0</v>
      </c>
      <c r="AN467" s="532">
        <v>0</v>
      </c>
      <c r="AO467" s="532">
        <v>0</v>
      </c>
      <c r="AP467" s="175">
        <v>0</v>
      </c>
      <c r="AQ467" s="175">
        <v>0</v>
      </c>
      <c r="AR467" s="175">
        <v>0</v>
      </c>
      <c r="AS467" s="504"/>
      <c r="AT467" s="533">
        <v>0</v>
      </c>
      <c r="AU467" s="532">
        <v>0</v>
      </c>
      <c r="AV467" s="532">
        <v>0</v>
      </c>
      <c r="AW467" s="532">
        <v>0</v>
      </c>
      <c r="AX467" s="129"/>
      <c r="AY467" s="534"/>
      <c r="AZ467" s="175"/>
      <c r="BA467" s="175"/>
      <c r="BB467" s="175"/>
      <c r="BC467" s="504"/>
      <c r="BD467" s="533">
        <v>0</v>
      </c>
      <c r="BE467" s="532">
        <v>0</v>
      </c>
      <c r="BF467" s="532">
        <v>0</v>
      </c>
      <c r="BG467" s="532">
        <v>0</v>
      </c>
      <c r="BH467" s="532">
        <v>0</v>
      </c>
      <c r="BI467" s="532">
        <v>0</v>
      </c>
      <c r="BJ467" s="175">
        <v>0</v>
      </c>
      <c r="BK467" s="175">
        <v>0</v>
      </c>
      <c r="BL467" s="175">
        <v>0</v>
      </c>
      <c r="BM467" s="504"/>
      <c r="BN467" s="533">
        <v>0</v>
      </c>
      <c r="BO467" s="532">
        <v>0</v>
      </c>
      <c r="BP467" s="532">
        <v>0</v>
      </c>
      <c r="BQ467" s="532">
        <v>0</v>
      </c>
      <c r="BR467" s="175">
        <v>0</v>
      </c>
      <c r="BS467" s="175">
        <v>0</v>
      </c>
      <c r="BT467" s="175"/>
      <c r="BU467" s="175"/>
      <c r="BV467" s="175"/>
      <c r="BW467" s="505"/>
      <c r="BX467" s="533">
        <v>0</v>
      </c>
      <c r="BY467" s="532">
        <v>0</v>
      </c>
      <c r="BZ467" s="532">
        <v>0</v>
      </c>
      <c r="CA467" s="532">
        <v>0</v>
      </c>
      <c r="CB467" s="532">
        <v>0</v>
      </c>
      <c r="CC467" s="532">
        <v>0</v>
      </c>
      <c r="CD467" s="175">
        <v>0</v>
      </c>
      <c r="CE467" s="175">
        <v>0</v>
      </c>
      <c r="CF467" s="175">
        <v>0</v>
      </c>
      <c r="CG467" s="506"/>
      <c r="CH467" s="507">
        <f t="shared" si="374"/>
        <v>0</v>
      </c>
      <c r="CI467" s="508">
        <f t="shared" si="375"/>
        <v>0</v>
      </c>
      <c r="CJ467" s="508">
        <f t="shared" si="376"/>
        <v>0</v>
      </c>
      <c r="CK467" s="508">
        <f t="shared" si="377"/>
        <v>0</v>
      </c>
      <c r="CL467" s="508">
        <f t="shared" si="378"/>
        <v>0</v>
      </c>
      <c r="CM467" s="508">
        <f t="shared" si="379"/>
        <v>0</v>
      </c>
      <c r="CN467" s="508">
        <f t="shared" si="380"/>
        <v>0</v>
      </c>
      <c r="CO467" s="508">
        <f t="shared" si="381"/>
        <v>0</v>
      </c>
      <c r="CP467" s="508">
        <f t="shared" si="382"/>
        <v>0</v>
      </c>
      <c r="CQ467" s="249"/>
      <c r="CR467" s="264">
        <f t="shared" si="383"/>
        <v>0</v>
      </c>
      <c r="CS467" s="257">
        <f t="shared" si="384"/>
        <v>0</v>
      </c>
    </row>
    <row r="468" spans="1:98" ht="15" customHeight="1" x14ac:dyDescent="0.25">
      <c r="B468" s="474">
        <v>92</v>
      </c>
      <c r="C468" s="475" t="s">
        <v>829</v>
      </c>
      <c r="D468" s="475" t="s">
        <v>609</v>
      </c>
      <c r="E468" s="476" t="s">
        <v>609</v>
      </c>
      <c r="F468" s="467">
        <f t="shared" ref="F468:K468" si="385">SUM(F469)</f>
        <v>54</v>
      </c>
      <c r="G468" s="468">
        <f t="shared" si="385"/>
        <v>54</v>
      </c>
      <c r="H468" s="468">
        <f t="shared" si="385"/>
        <v>0</v>
      </c>
      <c r="I468" s="468">
        <f t="shared" si="385"/>
        <v>125</v>
      </c>
      <c r="J468" s="468">
        <f t="shared" si="385"/>
        <v>152</v>
      </c>
      <c r="K468" s="468">
        <f t="shared" si="385"/>
        <v>0</v>
      </c>
      <c r="L468" s="465">
        <v>200</v>
      </c>
      <c r="M468" s="465">
        <v>135</v>
      </c>
      <c r="N468" s="465">
        <v>135</v>
      </c>
      <c r="O468" s="477"/>
      <c r="P468" s="467">
        <f t="shared" ref="P468:U468" si="386">SUM(P469)</f>
        <v>22</v>
      </c>
      <c r="Q468" s="468">
        <f t="shared" si="386"/>
        <v>22</v>
      </c>
      <c r="R468" s="468">
        <f t="shared" si="386"/>
        <v>0</v>
      </c>
      <c r="S468" s="468">
        <f t="shared" si="386"/>
        <v>0</v>
      </c>
      <c r="T468" s="468">
        <f t="shared" si="386"/>
        <v>0</v>
      </c>
      <c r="U468" s="468">
        <f t="shared" si="386"/>
        <v>0</v>
      </c>
      <c r="V468" s="223">
        <v>0</v>
      </c>
      <c r="W468" s="224">
        <v>0</v>
      </c>
      <c r="X468" s="225">
        <v>0</v>
      </c>
      <c r="Y468" s="469"/>
      <c r="Z468" s="467">
        <f t="shared" ref="Z468:BQ468" si="387">SUM(Z469)</f>
        <v>11</v>
      </c>
      <c r="AA468" s="468">
        <f t="shared" si="387"/>
        <v>11</v>
      </c>
      <c r="AB468" s="468">
        <f t="shared" si="387"/>
        <v>0</v>
      </c>
      <c r="AC468" s="468">
        <f t="shared" si="387"/>
        <v>0</v>
      </c>
      <c r="AD468" s="468">
        <f t="shared" si="387"/>
        <v>0</v>
      </c>
      <c r="AE468" s="468">
        <f t="shared" si="387"/>
        <v>0</v>
      </c>
      <c r="AF468" s="147">
        <v>0</v>
      </c>
      <c r="AG468" s="147">
        <v>0</v>
      </c>
      <c r="AH468" s="147">
        <v>0</v>
      </c>
      <c r="AI468" s="469"/>
      <c r="AJ468" s="467">
        <f t="shared" si="387"/>
        <v>35</v>
      </c>
      <c r="AK468" s="468">
        <f t="shared" si="387"/>
        <v>35</v>
      </c>
      <c r="AL468" s="468">
        <f t="shared" si="387"/>
        <v>20</v>
      </c>
      <c r="AM468" s="468">
        <f t="shared" si="387"/>
        <v>35</v>
      </c>
      <c r="AN468" s="468">
        <f t="shared" si="387"/>
        <v>32</v>
      </c>
      <c r="AO468" s="468">
        <f t="shared" si="387"/>
        <v>20</v>
      </c>
      <c r="AP468" s="147">
        <v>28</v>
      </c>
      <c r="AQ468" s="147">
        <v>28</v>
      </c>
      <c r="AR468" s="147">
        <v>28</v>
      </c>
      <c r="AS468" s="469"/>
      <c r="AT468" s="467">
        <f t="shared" si="387"/>
        <v>13</v>
      </c>
      <c r="AU468" s="468">
        <f t="shared" si="387"/>
        <v>13</v>
      </c>
      <c r="AV468" s="468">
        <f t="shared" si="387"/>
        <v>0</v>
      </c>
      <c r="AW468" s="468">
        <f t="shared" si="387"/>
        <v>0</v>
      </c>
      <c r="AX468" s="128">
        <v>0</v>
      </c>
      <c r="AY468" s="468">
        <f t="shared" si="387"/>
        <v>0</v>
      </c>
      <c r="AZ468" s="147">
        <v>0</v>
      </c>
      <c r="BA468" s="147">
        <v>0</v>
      </c>
      <c r="BB468" s="147">
        <v>0</v>
      </c>
      <c r="BC468" s="469"/>
      <c r="BD468" s="467">
        <f t="shared" si="387"/>
        <v>20</v>
      </c>
      <c r="BE468" s="468">
        <f t="shared" si="387"/>
        <v>20</v>
      </c>
      <c r="BF468" s="468">
        <f t="shared" si="387"/>
        <v>0</v>
      </c>
      <c r="BG468" s="468">
        <f t="shared" si="387"/>
        <v>20</v>
      </c>
      <c r="BH468" s="468">
        <f t="shared" si="387"/>
        <v>48</v>
      </c>
      <c r="BI468" s="468">
        <f t="shared" si="387"/>
        <v>0</v>
      </c>
      <c r="BJ468" s="147">
        <v>17</v>
      </c>
      <c r="BK468" s="147">
        <v>17</v>
      </c>
      <c r="BL468" s="147">
        <v>17</v>
      </c>
      <c r="BM468" s="469"/>
      <c r="BN468" s="467">
        <f t="shared" si="387"/>
        <v>15</v>
      </c>
      <c r="BO468" s="468">
        <f t="shared" si="387"/>
        <v>15</v>
      </c>
      <c r="BP468" s="468">
        <f t="shared" si="387"/>
        <v>0</v>
      </c>
      <c r="BQ468" s="468">
        <f t="shared" si="387"/>
        <v>28</v>
      </c>
      <c r="BR468" s="147">
        <v>28</v>
      </c>
      <c r="BS468" s="147">
        <v>0</v>
      </c>
      <c r="BT468" s="147">
        <v>24</v>
      </c>
      <c r="BU468" s="147">
        <v>24</v>
      </c>
      <c r="BV468" s="147">
        <v>24</v>
      </c>
      <c r="BW468" s="470"/>
      <c r="BX468" s="467">
        <f t="shared" ref="BX468:CC468" si="388">SUM(BX469)</f>
        <v>14</v>
      </c>
      <c r="BY468" s="468">
        <f t="shared" si="388"/>
        <v>30</v>
      </c>
      <c r="BZ468" s="468">
        <f t="shared" si="388"/>
        <v>0</v>
      </c>
      <c r="CA468" s="468">
        <f t="shared" si="388"/>
        <v>48</v>
      </c>
      <c r="CB468" s="468">
        <f t="shared" si="388"/>
        <v>74</v>
      </c>
      <c r="CC468" s="468">
        <f t="shared" si="388"/>
        <v>3</v>
      </c>
      <c r="CD468" s="147">
        <v>48</v>
      </c>
      <c r="CE468" s="147">
        <v>48</v>
      </c>
      <c r="CF468" s="147">
        <v>48</v>
      </c>
      <c r="CG468" s="471"/>
      <c r="CH468" s="478">
        <f t="shared" si="374"/>
        <v>184</v>
      </c>
      <c r="CI468" s="479">
        <f t="shared" si="375"/>
        <v>200</v>
      </c>
      <c r="CJ468" s="479">
        <f t="shared" si="376"/>
        <v>20</v>
      </c>
      <c r="CK468" s="479">
        <f t="shared" si="377"/>
        <v>256</v>
      </c>
      <c r="CL468" s="479">
        <f t="shared" si="378"/>
        <v>334</v>
      </c>
      <c r="CM468" s="479">
        <f t="shared" si="379"/>
        <v>23</v>
      </c>
      <c r="CN468" s="479">
        <f t="shared" si="380"/>
        <v>317</v>
      </c>
      <c r="CO468" s="479">
        <f t="shared" si="381"/>
        <v>252</v>
      </c>
      <c r="CP468" s="479">
        <f t="shared" si="382"/>
        <v>252</v>
      </c>
      <c r="CR468" s="253">
        <f t="shared" si="383"/>
        <v>-4</v>
      </c>
      <c r="CS468" s="254">
        <f t="shared" si="384"/>
        <v>52</v>
      </c>
    </row>
    <row r="469" spans="1:98" ht="15" customHeight="1" thickBot="1" x14ac:dyDescent="0.3">
      <c r="A469" s="9"/>
      <c r="B469" s="535">
        <v>92</v>
      </c>
      <c r="C469" s="536" t="s">
        <v>609</v>
      </c>
      <c r="D469" s="536" t="s">
        <v>416</v>
      </c>
      <c r="E469" s="537" t="s">
        <v>830</v>
      </c>
      <c r="F469" s="538">
        <v>54</v>
      </c>
      <c r="G469" s="539">
        <v>54</v>
      </c>
      <c r="H469" s="539">
        <v>0</v>
      </c>
      <c r="I469" s="539">
        <v>125</v>
      </c>
      <c r="J469" s="539">
        <v>152</v>
      </c>
      <c r="K469" s="539">
        <v>0</v>
      </c>
      <c r="L469" s="540">
        <v>200</v>
      </c>
      <c r="M469" s="540">
        <v>135</v>
      </c>
      <c r="N469" s="540">
        <v>135</v>
      </c>
      <c r="O469" s="541"/>
      <c r="P469" s="542">
        <v>22</v>
      </c>
      <c r="Q469" s="539">
        <v>22</v>
      </c>
      <c r="R469" s="539">
        <v>0</v>
      </c>
      <c r="S469" s="543"/>
      <c r="T469" s="543"/>
      <c r="U469" s="543"/>
      <c r="V469" s="246"/>
      <c r="W469" s="247"/>
      <c r="X469" s="248"/>
      <c r="Y469" s="544"/>
      <c r="Z469" s="542">
        <v>11</v>
      </c>
      <c r="AA469" s="539">
        <v>11</v>
      </c>
      <c r="AB469" s="539">
        <v>0</v>
      </c>
      <c r="AC469" s="539">
        <v>0</v>
      </c>
      <c r="AD469" s="543"/>
      <c r="AE469" s="543"/>
      <c r="AF469" s="146"/>
      <c r="AG469" s="146"/>
      <c r="AH469" s="146"/>
      <c r="AI469" s="544"/>
      <c r="AJ469" s="542">
        <v>35</v>
      </c>
      <c r="AK469" s="539">
        <v>35</v>
      </c>
      <c r="AL469" s="539">
        <v>20</v>
      </c>
      <c r="AM469" s="539">
        <v>35</v>
      </c>
      <c r="AN469" s="539">
        <v>32</v>
      </c>
      <c r="AO469" s="539">
        <v>20</v>
      </c>
      <c r="AP469" s="267">
        <v>28</v>
      </c>
      <c r="AQ469" s="267">
        <v>28</v>
      </c>
      <c r="AR469" s="267">
        <v>28</v>
      </c>
      <c r="AS469" s="489"/>
      <c r="AT469" s="542">
        <v>13</v>
      </c>
      <c r="AU469" s="539">
        <v>13</v>
      </c>
      <c r="AV469" s="539">
        <v>0</v>
      </c>
      <c r="AW469" s="539">
        <v>0</v>
      </c>
      <c r="AX469" s="176"/>
      <c r="AY469" s="543"/>
      <c r="AZ469" s="267"/>
      <c r="BA469" s="267"/>
      <c r="BB469" s="267"/>
      <c r="BC469" s="544"/>
      <c r="BD469" s="545">
        <v>20</v>
      </c>
      <c r="BE469" s="546">
        <v>20</v>
      </c>
      <c r="BF469" s="546">
        <v>0</v>
      </c>
      <c r="BG469" s="546">
        <v>20</v>
      </c>
      <c r="BH469" s="546">
        <v>48</v>
      </c>
      <c r="BI469" s="546">
        <v>0</v>
      </c>
      <c r="BJ469" s="177">
        <v>17</v>
      </c>
      <c r="BK469" s="177">
        <v>17</v>
      </c>
      <c r="BL469" s="177">
        <v>17</v>
      </c>
      <c r="BM469" s="489"/>
      <c r="BN469" s="542">
        <v>15</v>
      </c>
      <c r="BO469" s="539">
        <v>15</v>
      </c>
      <c r="BP469" s="539">
        <v>0</v>
      </c>
      <c r="BQ469" s="539">
        <v>28</v>
      </c>
      <c r="BR469" s="267">
        <v>28</v>
      </c>
      <c r="BS469" s="267">
        <v>0</v>
      </c>
      <c r="BT469" s="267">
        <v>24</v>
      </c>
      <c r="BU469" s="267">
        <v>24</v>
      </c>
      <c r="BV469" s="267">
        <v>24</v>
      </c>
      <c r="BW469" s="547"/>
      <c r="BX469" s="545">
        <v>14</v>
      </c>
      <c r="BY469" s="546">
        <v>30</v>
      </c>
      <c r="BZ469" s="546">
        <v>0</v>
      </c>
      <c r="CA469" s="546">
        <v>48</v>
      </c>
      <c r="CB469" s="546">
        <v>74</v>
      </c>
      <c r="CC469" s="546">
        <v>3</v>
      </c>
      <c r="CD469" s="146">
        <v>48</v>
      </c>
      <c r="CE469" s="146">
        <v>48</v>
      </c>
      <c r="CF469" s="146">
        <v>48</v>
      </c>
      <c r="CG469" s="491"/>
      <c r="CH469" s="548">
        <f t="shared" si="374"/>
        <v>184</v>
      </c>
      <c r="CI469" s="549">
        <f t="shared" si="375"/>
        <v>200</v>
      </c>
      <c r="CJ469" s="549">
        <f t="shared" si="376"/>
        <v>20</v>
      </c>
      <c r="CK469" s="549">
        <f t="shared" si="377"/>
        <v>256</v>
      </c>
      <c r="CL469" s="549">
        <f t="shared" si="378"/>
        <v>334</v>
      </c>
      <c r="CM469" s="549">
        <f t="shared" si="379"/>
        <v>23</v>
      </c>
      <c r="CN469" s="549">
        <f t="shared" si="380"/>
        <v>317</v>
      </c>
      <c r="CO469" s="549">
        <f t="shared" si="381"/>
        <v>252</v>
      </c>
      <c r="CP469" s="549">
        <f t="shared" si="382"/>
        <v>252</v>
      </c>
      <c r="CQ469"/>
      <c r="CR469" s="342">
        <f t="shared" si="383"/>
        <v>-4</v>
      </c>
      <c r="CS469" s="258">
        <f t="shared" si="384"/>
        <v>52</v>
      </c>
    </row>
    <row r="470" spans="1:98" s="179" customFormat="1" ht="15" customHeight="1" thickBot="1" x14ac:dyDescent="0.3">
      <c r="A470" s="178"/>
      <c r="B470" s="550" t="s">
        <v>909</v>
      </c>
      <c r="C470" s="551"/>
      <c r="D470" s="551"/>
      <c r="E470" s="552"/>
      <c r="F470" s="553">
        <f t="shared" ref="F470:N470" si="389">SUM(F10+F11+F15+F22+F25+F56+F63+F77+F86+F106+F133+F144+F152+F166+F180+F198+F214+F233+F265+F273+F294+F305+F306+F327+F346+F348+F352+F357+F358+F364+F369+F396+F426+F468)</f>
        <v>5090</v>
      </c>
      <c r="G470" s="554">
        <f t="shared" si="389"/>
        <v>5377</v>
      </c>
      <c r="H470" s="554">
        <f t="shared" si="389"/>
        <v>759</v>
      </c>
      <c r="I470" s="554">
        <f t="shared" si="389"/>
        <v>6232</v>
      </c>
      <c r="J470" s="554">
        <f t="shared" si="389"/>
        <v>6869</v>
      </c>
      <c r="K470" s="554">
        <f t="shared" si="389"/>
        <v>73</v>
      </c>
      <c r="L470" s="554">
        <f t="shared" si="389"/>
        <v>6332</v>
      </c>
      <c r="M470" s="554">
        <f t="shared" si="389"/>
        <v>6284</v>
      </c>
      <c r="N470" s="555">
        <f t="shared" si="389"/>
        <v>6292</v>
      </c>
      <c r="O470" s="556"/>
      <c r="P470" s="553">
        <f t="shared" ref="P470:X470" si="390">SUM(P10+P11+P15+P22+P25+P56+P63+P77+P86+P106+P133+P144+P152+P166+P180+P198+P214+P233+P265+P273+P294+P305+P306+P327+P346+P348+P352+P357+P358+P364+P369+P396+P426+P468)</f>
        <v>3903</v>
      </c>
      <c r="Q470" s="554">
        <f t="shared" si="390"/>
        <v>4026</v>
      </c>
      <c r="R470" s="554">
        <f t="shared" si="390"/>
        <v>619</v>
      </c>
      <c r="S470" s="554">
        <f t="shared" si="390"/>
        <v>4155</v>
      </c>
      <c r="T470" s="554">
        <f t="shared" si="390"/>
        <v>5405</v>
      </c>
      <c r="U470" s="554">
        <f t="shared" si="390"/>
        <v>482</v>
      </c>
      <c r="V470" s="554">
        <f t="shared" si="390"/>
        <v>4445</v>
      </c>
      <c r="W470" s="554">
        <f t="shared" si="390"/>
        <v>4438</v>
      </c>
      <c r="X470" s="554">
        <f t="shared" si="390"/>
        <v>4438</v>
      </c>
      <c r="Y470" s="556"/>
      <c r="Z470" s="553">
        <f t="shared" ref="Z470:AH470" si="391">SUM(Z10+Z11+Z15+Z22+Z25+Z56+Z63+Z77+Z86+Z106+Z133+Z144+Z152+Z166+Z180+Z198+Z214+Z233+Z265+Z273+Z294+Z305+Z306+Z327+Z346+Z348+Z352+Z357+Z358+Z364+Z369+Z396+Z426+Z468)</f>
        <v>4315</v>
      </c>
      <c r="AA470" s="554">
        <f t="shared" si="391"/>
        <v>4445</v>
      </c>
      <c r="AB470" s="554">
        <f t="shared" si="391"/>
        <v>585</v>
      </c>
      <c r="AC470" s="554">
        <f t="shared" si="391"/>
        <v>4187</v>
      </c>
      <c r="AD470" s="554">
        <f t="shared" si="391"/>
        <v>5163</v>
      </c>
      <c r="AE470" s="554">
        <f t="shared" si="391"/>
        <v>721</v>
      </c>
      <c r="AF470" s="554">
        <f t="shared" si="391"/>
        <v>4187</v>
      </c>
      <c r="AG470" s="554">
        <f t="shared" si="391"/>
        <v>4187</v>
      </c>
      <c r="AH470" s="555">
        <f t="shared" si="391"/>
        <v>4187</v>
      </c>
      <c r="AI470" s="556"/>
      <c r="AJ470" s="553">
        <f t="shared" ref="AJ470:AR470" si="392">SUM(AJ10+AJ11+AJ15+AJ22+AJ25+AJ56+AJ63+AJ77+AJ86+AJ106+AJ133+AJ144+AJ152+AJ166+AJ180+AJ198+AJ214+AJ233+AJ265+AJ273+AJ294+AJ305+AJ306+AJ327+AJ346+AJ348+AJ352+AJ357+AJ358+AJ364+AJ369+AJ396+AJ426+AJ468)</f>
        <v>5349</v>
      </c>
      <c r="AK470" s="554">
        <f t="shared" si="392"/>
        <v>5658</v>
      </c>
      <c r="AL470" s="554">
        <f t="shared" si="392"/>
        <v>981</v>
      </c>
      <c r="AM470" s="554">
        <f t="shared" si="392"/>
        <v>5304</v>
      </c>
      <c r="AN470" s="554">
        <f t="shared" si="392"/>
        <v>6745</v>
      </c>
      <c r="AO470" s="554">
        <f t="shared" si="392"/>
        <v>734</v>
      </c>
      <c r="AP470" s="554">
        <f t="shared" si="392"/>
        <v>5304</v>
      </c>
      <c r="AQ470" s="554">
        <f t="shared" si="392"/>
        <v>5304</v>
      </c>
      <c r="AR470" s="555">
        <f t="shared" si="392"/>
        <v>5304</v>
      </c>
      <c r="AS470" s="556"/>
      <c r="AT470" s="553">
        <f t="shared" ref="AT470:BB470" si="393">SUM(AT10+AT11+AT15+AT22+AT25+AT56+AT63+AT77+AT86+AT106+AT133+AT144+AT152+AT166+AT180+AT198+AT214+AT233+AT265+AT273+AT294+AT305+AT306+AT327+AT346+AT348+AT352+AT357+AT358+AT364+AT369+AT396+AT426+AT468)</f>
        <v>5058</v>
      </c>
      <c r="AU470" s="554">
        <f t="shared" si="393"/>
        <v>5442</v>
      </c>
      <c r="AV470" s="554">
        <f t="shared" si="393"/>
        <v>1567</v>
      </c>
      <c r="AW470" s="554">
        <f t="shared" si="393"/>
        <v>5930</v>
      </c>
      <c r="AX470" s="557">
        <f t="shared" si="393"/>
        <v>7598</v>
      </c>
      <c r="AY470" s="554">
        <f t="shared" si="393"/>
        <v>516</v>
      </c>
      <c r="AZ470" s="554">
        <f t="shared" si="393"/>
        <v>6116</v>
      </c>
      <c r="BA470" s="554">
        <f t="shared" si="393"/>
        <v>6116</v>
      </c>
      <c r="BB470" s="555">
        <f t="shared" si="393"/>
        <v>6116</v>
      </c>
      <c r="BC470" s="556"/>
      <c r="BD470" s="558">
        <f t="shared" ref="BD470:BL470" si="394">SUM(BD10+BD11+BD15+BD22+BD25+BD56+BD63+BD77+BD86+BD106+BD133+BD144+BD152+BD166+BD180+BD198+BD214+BD233+BD265+BD273+BD294+BD305+BD306+BD327+BD346+BD348+BD352+BD357+BD358+BD364+BD369+BD396+BD426+BD468)</f>
        <v>4133</v>
      </c>
      <c r="BE470" s="559">
        <f t="shared" si="394"/>
        <v>4474</v>
      </c>
      <c r="BF470" s="559">
        <f t="shared" si="394"/>
        <v>810</v>
      </c>
      <c r="BG470" s="559">
        <f t="shared" si="394"/>
        <v>4739</v>
      </c>
      <c r="BH470" s="559">
        <f t="shared" si="394"/>
        <v>6541</v>
      </c>
      <c r="BI470" s="559">
        <f t="shared" si="394"/>
        <v>584</v>
      </c>
      <c r="BJ470" s="559">
        <f t="shared" si="394"/>
        <v>4839</v>
      </c>
      <c r="BK470" s="559">
        <f t="shared" si="394"/>
        <v>4879</v>
      </c>
      <c r="BL470" s="560">
        <f t="shared" si="394"/>
        <v>4879</v>
      </c>
      <c r="BM470" s="556"/>
      <c r="BN470" s="553">
        <f t="shared" ref="BN470:BV470" si="395">SUM(BN10+BN11+BN15+BN22+BN25+BN56+BN63+BN77+BN86+BN106+BN133+BN144+BN152+BN166+BN180+BN198+BN214+BN233+BN265+BN273+BN294+BN305+BN306+BN327+BN346+BN348+BN352+BN357+BN358+BN364+BN369+BN396+BN426+BN468)</f>
        <v>4990</v>
      </c>
      <c r="BO470" s="554">
        <f t="shared" si="395"/>
        <v>5276</v>
      </c>
      <c r="BP470" s="554">
        <f t="shared" si="395"/>
        <v>737</v>
      </c>
      <c r="BQ470" s="554">
        <f t="shared" si="395"/>
        <v>6294</v>
      </c>
      <c r="BR470" s="554">
        <f t="shared" si="395"/>
        <v>8398</v>
      </c>
      <c r="BS470" s="554">
        <f t="shared" si="395"/>
        <v>667</v>
      </c>
      <c r="BT470" s="554">
        <f t="shared" si="395"/>
        <v>6294</v>
      </c>
      <c r="BU470" s="554">
        <f t="shared" si="395"/>
        <v>6294</v>
      </c>
      <c r="BV470" s="555">
        <f t="shared" si="395"/>
        <v>6294</v>
      </c>
      <c r="BW470" s="556"/>
      <c r="BX470" s="558">
        <f t="shared" ref="BX470:CF470" si="396">SUM(BX10+BX11+BX15+BX22+BX25+BX56+BX63+BX77+BX86+BX106+BX133+BX144+BX152+BX166+BX180+BX198+BX214+BX233+BX265+BX273+BX294+BX305+BX306+BX327+BX346+BX348+BX352+BX357+BX358+BX364+BX369+BX396+BX426+BX468)</f>
        <v>5005</v>
      </c>
      <c r="BY470" s="559">
        <f t="shared" si="396"/>
        <v>5207</v>
      </c>
      <c r="BZ470" s="559">
        <f t="shared" si="396"/>
        <v>791</v>
      </c>
      <c r="CA470" s="559">
        <f t="shared" si="396"/>
        <v>6210</v>
      </c>
      <c r="CB470" s="559">
        <f t="shared" si="396"/>
        <v>8300</v>
      </c>
      <c r="CC470" s="559">
        <f t="shared" si="396"/>
        <v>1124</v>
      </c>
      <c r="CD470" s="559">
        <f t="shared" si="396"/>
        <v>6019</v>
      </c>
      <c r="CE470" s="559">
        <f t="shared" si="396"/>
        <v>6210</v>
      </c>
      <c r="CF470" s="560">
        <f t="shared" si="396"/>
        <v>6210</v>
      </c>
      <c r="CG470" s="556"/>
      <c r="CH470" s="558">
        <f t="shared" ref="CH470:CP470" si="397">SUM(CH10+CH11+CH15+CH22+CH25+CH56+CH63+CH77+CH86+CH106+CH133+CH144+CH152+CH166+CH180+CH198+CH214+CH233+CH265+CH273+CH294+CH305+CH306+CH327+CH346+CH348+CH352+CH357+CH358+CH364+CH369+CH396+CH426+CH468)</f>
        <v>37843</v>
      </c>
      <c r="CI470" s="559">
        <f t="shared" si="397"/>
        <v>39905</v>
      </c>
      <c r="CJ470" s="559">
        <f t="shared" si="397"/>
        <v>6849</v>
      </c>
      <c r="CK470" s="559">
        <f t="shared" si="397"/>
        <v>43051</v>
      </c>
      <c r="CL470" s="559">
        <f t="shared" si="397"/>
        <v>55019</v>
      </c>
      <c r="CM470" s="559">
        <f t="shared" si="397"/>
        <v>4901</v>
      </c>
      <c r="CN470" s="559">
        <f t="shared" si="397"/>
        <v>43536</v>
      </c>
      <c r="CO470" s="559">
        <f t="shared" si="397"/>
        <v>43712</v>
      </c>
      <c r="CP470" s="560">
        <f t="shared" si="397"/>
        <v>43720</v>
      </c>
      <c r="CQ470" s="178"/>
      <c r="CR470" s="259">
        <f t="shared" si="383"/>
        <v>669</v>
      </c>
      <c r="CS470" s="265">
        <f t="shared" si="384"/>
        <v>3815</v>
      </c>
      <c r="CT470" s="178"/>
    </row>
    <row r="471" spans="1:98" s="149" customFormat="1" ht="15" customHeight="1" x14ac:dyDescent="0.25">
      <c r="D471" s="58"/>
      <c r="E471" s="58"/>
      <c r="F471" s="154"/>
      <c r="G471" s="154"/>
      <c r="H471" s="154"/>
      <c r="I471" s="154"/>
      <c r="J471" s="154"/>
      <c r="K471" s="154"/>
      <c r="L471" s="154"/>
      <c r="M471" s="154"/>
      <c r="N471" s="154"/>
      <c r="O471" s="72"/>
      <c r="P471" s="154"/>
      <c r="Q471" s="154"/>
      <c r="R471" s="154"/>
      <c r="S471" s="154"/>
      <c r="T471" s="154"/>
      <c r="U471" s="154"/>
      <c r="V471" s="154"/>
      <c r="W471" s="154"/>
      <c r="X471" s="154"/>
      <c r="Y471" s="72"/>
      <c r="Z471" s="154"/>
      <c r="AA471" s="154"/>
      <c r="AB471" s="154"/>
      <c r="AC471" s="154"/>
      <c r="AD471" s="154"/>
      <c r="AE471" s="154"/>
      <c r="AF471" s="154"/>
      <c r="AG471" s="154"/>
      <c r="AH471" s="154"/>
      <c r="AI471" s="72"/>
      <c r="AJ471" s="154"/>
      <c r="AK471" s="154"/>
      <c r="AL471" s="154"/>
      <c r="AM471" s="154"/>
      <c r="AN471" s="154"/>
      <c r="AO471" s="154"/>
      <c r="AP471" s="154"/>
      <c r="AQ471" s="154"/>
      <c r="AR471" s="154"/>
      <c r="AS471" s="72"/>
      <c r="AT471" s="154"/>
      <c r="AU471" s="154"/>
      <c r="AV471" s="154"/>
      <c r="AW471" s="154"/>
      <c r="AX471" s="155"/>
      <c r="AY471" s="154"/>
      <c r="AZ471" s="154"/>
      <c r="BA471" s="154"/>
      <c r="BB471" s="154"/>
      <c r="BC471" s="72"/>
      <c r="BD471" s="154"/>
      <c r="BE471" s="154"/>
      <c r="BF471" s="154"/>
      <c r="BG471" s="156"/>
      <c r="BH471" s="154"/>
      <c r="BI471" s="154"/>
      <c r="BJ471" s="154"/>
      <c r="BK471" s="154"/>
      <c r="BL471" s="154"/>
      <c r="BM471" s="72"/>
      <c r="BN471" s="154"/>
      <c r="BO471" s="154"/>
      <c r="BP471" s="154"/>
      <c r="BQ471" s="154"/>
      <c r="BR471" s="154"/>
      <c r="BS471" s="154"/>
      <c r="BT471" s="154"/>
      <c r="BU471" s="154"/>
      <c r="BV471" s="154"/>
      <c r="BW471" s="72"/>
      <c r="BX471" s="154"/>
      <c r="BY471" s="154"/>
      <c r="BZ471" s="154"/>
      <c r="CA471" s="154"/>
      <c r="CB471" s="154"/>
      <c r="CC471" s="154"/>
      <c r="CD471" s="154"/>
      <c r="CE471" s="154"/>
      <c r="CF471" s="154"/>
      <c r="CG471" s="72"/>
      <c r="CH471" s="154"/>
      <c r="CI471" s="154"/>
      <c r="CJ471" s="154"/>
      <c r="CK471" s="154"/>
      <c r="CL471" s="154"/>
      <c r="CM471" s="154"/>
      <c r="CN471" s="154"/>
      <c r="CO471" s="154"/>
      <c r="CP471" s="154"/>
      <c r="CR471" s="268"/>
      <c r="CS471" s="250"/>
    </row>
    <row r="472" spans="1:98" s="9" customFormat="1" ht="15" customHeight="1" thickBot="1" x14ac:dyDescent="0.3">
      <c r="A472" s="149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133"/>
      <c r="AY472" s="73"/>
      <c r="AZ472" s="73"/>
      <c r="BA472" s="73"/>
      <c r="BB472" s="73"/>
      <c r="BC472" s="73"/>
      <c r="BD472" s="73"/>
      <c r="BE472" s="73"/>
      <c r="BF472" s="73"/>
      <c r="BG472" s="74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T472" s="73"/>
      <c r="BU472" s="73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149"/>
      <c r="CR472" s="268"/>
      <c r="CS472" s="250"/>
      <c r="CT472" s="149"/>
    </row>
    <row r="473" spans="1:98" s="57" customFormat="1" ht="15" customHeight="1" thickBot="1" x14ac:dyDescent="0.3">
      <c r="A473" s="150"/>
      <c r="B473" s="405" t="s">
        <v>926</v>
      </c>
      <c r="C473" s="406"/>
      <c r="D473" s="406"/>
      <c r="E473" s="406"/>
      <c r="F473" s="75"/>
      <c r="G473" s="76"/>
      <c r="H473" s="76"/>
      <c r="I473" s="76"/>
      <c r="J473" s="76">
        <v>34</v>
      </c>
      <c r="K473" s="76"/>
      <c r="L473" s="76"/>
      <c r="M473" s="76"/>
      <c r="N473" s="77"/>
      <c r="O473" s="78"/>
      <c r="P473" s="76"/>
      <c r="Q473" s="76"/>
      <c r="R473" s="76"/>
      <c r="S473" s="76"/>
      <c r="T473" s="76"/>
      <c r="U473" s="76"/>
      <c r="V473" s="76"/>
      <c r="W473" s="76"/>
      <c r="X473" s="76"/>
      <c r="Y473" s="79"/>
      <c r="Z473" s="75"/>
      <c r="AA473" s="76"/>
      <c r="AB473" s="76"/>
      <c r="AC473" s="76"/>
      <c r="AD473" s="76"/>
      <c r="AE473" s="76"/>
      <c r="AF473" s="76"/>
      <c r="AG473" s="76"/>
      <c r="AH473" s="77"/>
      <c r="AI473" s="78"/>
      <c r="AJ473" s="76"/>
      <c r="AK473" s="76"/>
      <c r="AL473" s="76"/>
      <c r="AM473" s="76"/>
      <c r="AN473" s="76"/>
      <c r="AO473" s="76"/>
      <c r="AP473" s="76"/>
      <c r="AQ473" s="76"/>
      <c r="AR473" s="76"/>
      <c r="AS473" s="79"/>
      <c r="AT473" s="75"/>
      <c r="AU473" s="76"/>
      <c r="AV473" s="76"/>
      <c r="AW473" s="76"/>
      <c r="AX473" s="134"/>
      <c r="AY473" s="76"/>
      <c r="AZ473" s="76"/>
      <c r="BA473" s="76"/>
      <c r="BB473" s="77"/>
      <c r="BC473" s="80"/>
      <c r="BD473" s="75"/>
      <c r="BE473" s="76"/>
      <c r="BF473" s="76"/>
      <c r="BG473" s="81"/>
      <c r="BH473" s="76"/>
      <c r="BI473" s="76"/>
      <c r="BJ473" s="76"/>
      <c r="BK473" s="76"/>
      <c r="BL473" s="77"/>
      <c r="BM473" s="78"/>
      <c r="BN473" s="76"/>
      <c r="BO473" s="76"/>
      <c r="BP473" s="76"/>
      <c r="BQ473" s="76"/>
      <c r="BR473" s="76"/>
      <c r="BS473" s="76"/>
      <c r="BT473" s="76"/>
      <c r="BU473" s="76"/>
      <c r="BV473" s="76"/>
      <c r="BW473" s="79"/>
      <c r="BX473" s="75"/>
      <c r="BY473" s="76"/>
      <c r="BZ473" s="76"/>
      <c r="CA473" s="76"/>
      <c r="CB473" s="76"/>
      <c r="CC473" s="76"/>
      <c r="CD473" s="76"/>
      <c r="CE473" s="76"/>
      <c r="CF473" s="77"/>
      <c r="CG473" s="78"/>
      <c r="CH473" s="76"/>
      <c r="CI473" s="76"/>
      <c r="CJ473" s="76"/>
      <c r="CK473" s="76"/>
      <c r="CL473" s="76"/>
      <c r="CM473" s="76"/>
      <c r="CN473" s="76"/>
      <c r="CO473" s="76"/>
      <c r="CP473" s="77"/>
      <c r="CQ473" s="150"/>
      <c r="CR473" s="268"/>
      <c r="CS473" s="260"/>
      <c r="CT473" s="150"/>
    </row>
    <row r="474" spans="1:98" s="65" customFormat="1" ht="16.5" thickBot="1" x14ac:dyDescent="0.3">
      <c r="A474" s="151"/>
      <c r="B474" s="407" t="s">
        <v>927</v>
      </c>
      <c r="C474" s="408"/>
      <c r="D474" s="408"/>
      <c r="E474" s="408"/>
      <c r="F474" s="82">
        <f t="shared" ref="F474:AK474" si="398">F473+F470</f>
        <v>5090</v>
      </c>
      <c r="G474" s="83">
        <f t="shared" si="398"/>
        <v>5377</v>
      </c>
      <c r="H474" s="83">
        <f t="shared" si="398"/>
        <v>759</v>
      </c>
      <c r="I474" s="83">
        <f t="shared" si="398"/>
        <v>6232</v>
      </c>
      <c r="J474" s="83">
        <f t="shared" si="398"/>
        <v>6903</v>
      </c>
      <c r="K474" s="83">
        <f t="shared" si="398"/>
        <v>73</v>
      </c>
      <c r="L474" s="83">
        <f t="shared" si="398"/>
        <v>6332</v>
      </c>
      <c r="M474" s="83">
        <f t="shared" si="398"/>
        <v>6284</v>
      </c>
      <c r="N474" s="84">
        <f t="shared" si="398"/>
        <v>6292</v>
      </c>
      <c r="O474" s="85">
        <f t="shared" si="398"/>
        <v>0</v>
      </c>
      <c r="P474" s="83">
        <f t="shared" si="398"/>
        <v>3903</v>
      </c>
      <c r="Q474" s="83">
        <f t="shared" si="398"/>
        <v>4026</v>
      </c>
      <c r="R474" s="83">
        <f t="shared" si="398"/>
        <v>619</v>
      </c>
      <c r="S474" s="83">
        <f t="shared" si="398"/>
        <v>4155</v>
      </c>
      <c r="T474" s="83">
        <f t="shared" si="398"/>
        <v>5405</v>
      </c>
      <c r="U474" s="83">
        <f t="shared" si="398"/>
        <v>482</v>
      </c>
      <c r="V474" s="126">
        <f t="shared" si="398"/>
        <v>4445</v>
      </c>
      <c r="W474" s="83">
        <f t="shared" si="398"/>
        <v>4438</v>
      </c>
      <c r="X474" s="83">
        <f t="shared" si="398"/>
        <v>4438</v>
      </c>
      <c r="Y474" s="86">
        <f t="shared" si="398"/>
        <v>0</v>
      </c>
      <c r="Z474" s="82">
        <f t="shared" si="398"/>
        <v>4315</v>
      </c>
      <c r="AA474" s="83">
        <f t="shared" si="398"/>
        <v>4445</v>
      </c>
      <c r="AB474" s="83">
        <f t="shared" si="398"/>
        <v>585</v>
      </c>
      <c r="AC474" s="83">
        <f t="shared" si="398"/>
        <v>4187</v>
      </c>
      <c r="AD474" s="83">
        <f t="shared" si="398"/>
        <v>5163</v>
      </c>
      <c r="AE474" s="83">
        <f t="shared" si="398"/>
        <v>721</v>
      </c>
      <c r="AF474" s="83">
        <f t="shared" si="398"/>
        <v>4187</v>
      </c>
      <c r="AG474" s="83">
        <f t="shared" si="398"/>
        <v>4187</v>
      </c>
      <c r="AH474" s="84">
        <f t="shared" si="398"/>
        <v>4187</v>
      </c>
      <c r="AI474" s="85">
        <f t="shared" si="398"/>
        <v>0</v>
      </c>
      <c r="AJ474" s="83">
        <f t="shared" si="398"/>
        <v>5349</v>
      </c>
      <c r="AK474" s="83">
        <f t="shared" si="398"/>
        <v>5658</v>
      </c>
      <c r="AL474" s="83">
        <f t="shared" ref="AL474:BQ474" si="399">AL473+AL470</f>
        <v>981</v>
      </c>
      <c r="AM474" s="83">
        <f t="shared" si="399"/>
        <v>5304</v>
      </c>
      <c r="AN474" s="83">
        <f t="shared" si="399"/>
        <v>6745</v>
      </c>
      <c r="AO474" s="83">
        <f t="shared" si="399"/>
        <v>734</v>
      </c>
      <c r="AP474" s="83">
        <f t="shared" si="399"/>
        <v>5304</v>
      </c>
      <c r="AQ474" s="83">
        <f t="shared" si="399"/>
        <v>5304</v>
      </c>
      <c r="AR474" s="83">
        <f t="shared" si="399"/>
        <v>5304</v>
      </c>
      <c r="AS474" s="86">
        <f t="shared" si="399"/>
        <v>0</v>
      </c>
      <c r="AT474" s="82">
        <f t="shared" si="399"/>
        <v>5058</v>
      </c>
      <c r="AU474" s="83">
        <f t="shared" si="399"/>
        <v>5442</v>
      </c>
      <c r="AV474" s="83">
        <f t="shared" si="399"/>
        <v>1567</v>
      </c>
      <c r="AW474" s="83">
        <f t="shared" si="399"/>
        <v>5930</v>
      </c>
      <c r="AX474" s="135">
        <f t="shared" si="399"/>
        <v>7598</v>
      </c>
      <c r="AY474" s="83">
        <f t="shared" si="399"/>
        <v>516</v>
      </c>
      <c r="AZ474" s="83">
        <f t="shared" si="399"/>
        <v>6116</v>
      </c>
      <c r="BA474" s="83">
        <f t="shared" si="399"/>
        <v>6116</v>
      </c>
      <c r="BB474" s="84">
        <f t="shared" si="399"/>
        <v>6116</v>
      </c>
      <c r="BC474" s="87">
        <f t="shared" si="399"/>
        <v>0</v>
      </c>
      <c r="BD474" s="82">
        <f t="shared" si="399"/>
        <v>4133</v>
      </c>
      <c r="BE474" s="83">
        <f t="shared" si="399"/>
        <v>4474</v>
      </c>
      <c r="BF474" s="83">
        <f t="shared" si="399"/>
        <v>810</v>
      </c>
      <c r="BG474" s="83">
        <f t="shared" si="399"/>
        <v>4739</v>
      </c>
      <c r="BH474" s="83">
        <f t="shared" si="399"/>
        <v>6541</v>
      </c>
      <c r="BI474" s="83">
        <f t="shared" si="399"/>
        <v>584</v>
      </c>
      <c r="BJ474" s="83">
        <f t="shared" si="399"/>
        <v>4839</v>
      </c>
      <c r="BK474" s="83">
        <f t="shared" si="399"/>
        <v>4879</v>
      </c>
      <c r="BL474" s="84">
        <f t="shared" si="399"/>
        <v>4879</v>
      </c>
      <c r="BM474" s="85">
        <f t="shared" si="399"/>
        <v>0</v>
      </c>
      <c r="BN474" s="83">
        <f t="shared" si="399"/>
        <v>4990</v>
      </c>
      <c r="BO474" s="83">
        <f t="shared" si="399"/>
        <v>5276</v>
      </c>
      <c r="BP474" s="83">
        <f t="shared" si="399"/>
        <v>737</v>
      </c>
      <c r="BQ474" s="83">
        <f t="shared" si="399"/>
        <v>6294</v>
      </c>
      <c r="BR474" s="83">
        <f t="shared" ref="BR474:CW474" si="400">BR473+BR470</f>
        <v>8398</v>
      </c>
      <c r="BS474" s="83">
        <f t="shared" si="400"/>
        <v>667</v>
      </c>
      <c r="BT474" s="83">
        <f t="shared" si="400"/>
        <v>6294</v>
      </c>
      <c r="BU474" s="83">
        <f t="shared" si="400"/>
        <v>6294</v>
      </c>
      <c r="BV474" s="83">
        <f t="shared" si="400"/>
        <v>6294</v>
      </c>
      <c r="BW474" s="86">
        <f t="shared" si="400"/>
        <v>0</v>
      </c>
      <c r="BX474" s="82">
        <f t="shared" si="400"/>
        <v>5005</v>
      </c>
      <c r="BY474" s="83">
        <f t="shared" si="400"/>
        <v>5207</v>
      </c>
      <c r="BZ474" s="83">
        <f t="shared" si="400"/>
        <v>791</v>
      </c>
      <c r="CA474" s="83">
        <f t="shared" si="400"/>
        <v>6210</v>
      </c>
      <c r="CB474" s="83">
        <f t="shared" si="400"/>
        <v>8300</v>
      </c>
      <c r="CC474" s="83">
        <f t="shared" si="400"/>
        <v>1124</v>
      </c>
      <c r="CD474" s="83">
        <f t="shared" si="400"/>
        <v>6019</v>
      </c>
      <c r="CE474" s="83">
        <f t="shared" si="400"/>
        <v>6210</v>
      </c>
      <c r="CF474" s="84">
        <f t="shared" si="400"/>
        <v>6210</v>
      </c>
      <c r="CG474" s="85">
        <f t="shared" si="400"/>
        <v>0</v>
      </c>
      <c r="CH474" s="83">
        <f t="shared" si="400"/>
        <v>37843</v>
      </c>
      <c r="CI474" s="83">
        <f t="shared" si="400"/>
        <v>39905</v>
      </c>
      <c r="CJ474" s="83">
        <f t="shared" si="400"/>
        <v>6849</v>
      </c>
      <c r="CK474" s="83">
        <f t="shared" si="400"/>
        <v>43051</v>
      </c>
      <c r="CL474" s="83">
        <f t="shared" si="400"/>
        <v>55019</v>
      </c>
      <c r="CM474" s="83">
        <f t="shared" si="400"/>
        <v>4901</v>
      </c>
      <c r="CN474" s="83">
        <f t="shared" si="400"/>
        <v>43536</v>
      </c>
      <c r="CO474" s="83">
        <f t="shared" si="400"/>
        <v>43712</v>
      </c>
      <c r="CP474" s="84">
        <f t="shared" si="400"/>
        <v>43720</v>
      </c>
      <c r="CQ474" s="151"/>
      <c r="CR474" s="269">
        <f t="shared" si="383"/>
        <v>669</v>
      </c>
      <c r="CS474" s="152"/>
      <c r="CT474" s="151"/>
    </row>
    <row r="475" spans="1:98" s="64" customFormat="1" ht="15.75" x14ac:dyDescent="0.25">
      <c r="A475" s="152"/>
      <c r="B475" s="409" t="s">
        <v>928</v>
      </c>
      <c r="C475" s="409"/>
      <c r="D475" s="409"/>
      <c r="E475" s="409"/>
      <c r="F475" s="88"/>
      <c r="G475" s="88"/>
      <c r="H475" s="88"/>
      <c r="I475" s="89">
        <v>6292</v>
      </c>
      <c r="J475" s="88"/>
      <c r="K475" s="88"/>
      <c r="L475" s="88"/>
      <c r="M475" s="88"/>
      <c r="N475" s="88"/>
      <c r="O475" s="88"/>
      <c r="P475" s="88"/>
      <c r="Q475" s="88"/>
      <c r="R475" s="88"/>
      <c r="S475" s="89">
        <v>4155</v>
      </c>
      <c r="T475" s="88"/>
      <c r="U475" s="88"/>
      <c r="V475" s="88"/>
      <c r="W475" s="88"/>
      <c r="X475" s="88"/>
      <c r="Y475" s="88"/>
      <c r="Z475" s="88"/>
      <c r="AA475" s="88"/>
      <c r="AB475" s="88"/>
      <c r="AC475" s="89">
        <v>4187</v>
      </c>
      <c r="AD475" s="88"/>
      <c r="AE475" s="88"/>
      <c r="AF475" s="88"/>
      <c r="AG475" s="88"/>
      <c r="AH475" s="88"/>
      <c r="AI475" s="88"/>
      <c r="AJ475" s="88"/>
      <c r="AK475" s="88"/>
      <c r="AL475" s="88"/>
      <c r="AM475" s="89">
        <v>5304</v>
      </c>
      <c r="AN475" s="88"/>
      <c r="AO475" s="88"/>
      <c r="AP475" s="88"/>
      <c r="AQ475" s="88"/>
      <c r="AR475" s="88"/>
      <c r="AS475" s="88"/>
      <c r="AT475" s="88"/>
      <c r="AU475" s="88"/>
      <c r="AV475" s="88"/>
      <c r="AW475" s="89">
        <v>5930</v>
      </c>
      <c r="AX475" s="136"/>
      <c r="AY475" s="88"/>
      <c r="AZ475" s="88"/>
      <c r="BA475" s="88"/>
      <c r="BB475" s="88"/>
      <c r="BC475" s="88"/>
      <c r="BD475" s="88"/>
      <c r="BE475" s="88"/>
      <c r="BF475" s="88"/>
      <c r="BG475" s="89">
        <v>4739</v>
      </c>
      <c r="BH475" s="88"/>
      <c r="BI475" s="88"/>
      <c r="BJ475" s="88"/>
      <c r="BK475" s="88"/>
      <c r="BL475" s="88"/>
      <c r="BM475" s="88"/>
      <c r="BN475" s="88"/>
      <c r="BO475" s="88"/>
      <c r="BP475" s="88"/>
      <c r="BQ475" s="89">
        <v>6294</v>
      </c>
      <c r="BR475" s="88"/>
      <c r="BS475" s="88"/>
      <c r="BT475" s="88"/>
      <c r="BU475" s="88"/>
      <c r="BV475" s="88"/>
      <c r="BW475" s="88"/>
      <c r="BX475" s="88"/>
      <c r="BY475" s="88"/>
      <c r="BZ475" s="88"/>
      <c r="CA475" s="89">
        <v>6210</v>
      </c>
      <c r="CB475" s="88"/>
      <c r="CC475" s="88"/>
      <c r="CD475" s="88"/>
      <c r="CE475" s="88"/>
      <c r="CF475" s="88"/>
      <c r="CG475" s="88"/>
      <c r="CH475" s="88"/>
      <c r="CI475" s="88"/>
      <c r="CJ475" s="88"/>
      <c r="CK475" s="89">
        <f>CA475+BQ475+BG475+AW475+AM475+AC475+S475+I475</f>
        <v>43111</v>
      </c>
      <c r="CL475" s="88"/>
      <c r="CM475" s="88"/>
      <c r="CN475" s="88"/>
      <c r="CO475" s="88"/>
      <c r="CP475" s="88"/>
      <c r="CQ475" s="152"/>
      <c r="CR475" s="261"/>
      <c r="CS475" s="152"/>
      <c r="CT475" s="152"/>
    </row>
    <row r="476" spans="1:98" s="9" customFormat="1" x14ac:dyDescent="0.25">
      <c r="A476" s="149"/>
      <c r="F476" s="73"/>
      <c r="G476" s="90"/>
      <c r="H476" s="90"/>
      <c r="I476" s="90"/>
      <c r="J476" s="90"/>
      <c r="K476" s="90"/>
      <c r="L476" s="73"/>
      <c r="M476" s="73"/>
      <c r="N476" s="73"/>
      <c r="O476" s="73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137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73"/>
      <c r="BU476" s="73"/>
      <c r="BV476" s="73"/>
      <c r="BW476" s="73"/>
      <c r="BX476" s="90"/>
      <c r="BY476" s="90"/>
      <c r="BZ476" s="90"/>
      <c r="CA476" s="90"/>
      <c r="CB476" s="90"/>
      <c r="CC476" s="90"/>
      <c r="CD476" s="73"/>
      <c r="CE476" s="73"/>
      <c r="CF476" s="73"/>
      <c r="CG476" s="73"/>
      <c r="CH476" s="73"/>
      <c r="CI476" s="72"/>
      <c r="CJ476" s="73"/>
      <c r="CK476" s="73"/>
      <c r="CL476" s="73"/>
      <c r="CM476" s="73"/>
      <c r="CN476" s="73"/>
      <c r="CO476" s="73"/>
      <c r="CP476" s="73"/>
      <c r="CQ476" s="149"/>
      <c r="CR476" s="261"/>
      <c r="CS476" s="250"/>
      <c r="CT476" s="149"/>
    </row>
    <row r="477" spans="1:98" ht="15.75" thickBot="1" x14ac:dyDescent="0.3"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T477" s="73"/>
      <c r="BU477" s="73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R477" s="261"/>
    </row>
    <row r="478" spans="1:98" ht="15.75" customHeight="1" thickBot="1" x14ac:dyDescent="0.3">
      <c r="F478" s="368" t="s">
        <v>910</v>
      </c>
      <c r="G478" s="369"/>
      <c r="H478" s="369"/>
      <c r="I478" s="369"/>
      <c r="J478" s="369"/>
      <c r="K478" s="369"/>
      <c r="L478" s="369"/>
      <c r="M478" s="369"/>
      <c r="N478" s="370"/>
      <c r="O478" s="34"/>
      <c r="P478" s="368" t="s">
        <v>910</v>
      </c>
      <c r="Q478" s="369"/>
      <c r="R478" s="369"/>
      <c r="S478" s="369"/>
      <c r="T478" s="369"/>
      <c r="U478" s="369"/>
      <c r="V478" s="369"/>
      <c r="W478" s="369"/>
      <c r="X478" s="370"/>
      <c r="Y478" s="91"/>
      <c r="Z478" s="368" t="s">
        <v>910</v>
      </c>
      <c r="AA478" s="369"/>
      <c r="AB478" s="369"/>
      <c r="AC478" s="369"/>
      <c r="AD478" s="369"/>
      <c r="AE478" s="369"/>
      <c r="AF478" s="369"/>
      <c r="AG478" s="369"/>
      <c r="AH478" s="370"/>
      <c r="AI478" s="91"/>
      <c r="AJ478" s="368" t="s">
        <v>910</v>
      </c>
      <c r="AK478" s="369"/>
      <c r="AL478" s="369"/>
      <c r="AM478" s="369"/>
      <c r="AN478" s="369"/>
      <c r="AO478" s="369"/>
      <c r="AP478" s="369"/>
      <c r="AQ478" s="369"/>
      <c r="AR478" s="370"/>
      <c r="AS478" s="91"/>
      <c r="AT478" s="368" t="s">
        <v>910</v>
      </c>
      <c r="AU478" s="369"/>
      <c r="AV478" s="369"/>
      <c r="AW478" s="369"/>
      <c r="AX478" s="369"/>
      <c r="AY478" s="369"/>
      <c r="AZ478" s="369"/>
      <c r="BA478" s="369"/>
      <c r="BB478" s="370"/>
      <c r="BC478" s="91"/>
      <c r="BD478" s="368" t="s">
        <v>910</v>
      </c>
      <c r="BE478" s="369"/>
      <c r="BF478" s="369"/>
      <c r="BG478" s="369"/>
      <c r="BH478" s="369"/>
      <c r="BI478" s="369"/>
      <c r="BJ478" s="369"/>
      <c r="BK478" s="369"/>
      <c r="BL478" s="370"/>
      <c r="BM478" s="91"/>
      <c r="BN478" s="368" t="s">
        <v>910</v>
      </c>
      <c r="BO478" s="369"/>
      <c r="BP478" s="369"/>
      <c r="BQ478" s="369"/>
      <c r="BR478" s="369"/>
      <c r="BS478" s="369"/>
      <c r="BT478" s="369"/>
      <c r="BU478" s="369"/>
      <c r="BV478" s="370"/>
      <c r="BW478" s="73"/>
      <c r="BX478" s="368" t="s">
        <v>910</v>
      </c>
      <c r="BY478" s="369"/>
      <c r="BZ478" s="369"/>
      <c r="CA478" s="369"/>
      <c r="CB478" s="369"/>
      <c r="CC478" s="369"/>
      <c r="CD478" s="369"/>
      <c r="CE478" s="369"/>
      <c r="CF478" s="370"/>
      <c r="CG478" s="73"/>
      <c r="CH478" s="368" t="s">
        <v>910</v>
      </c>
      <c r="CI478" s="369"/>
      <c r="CJ478" s="369"/>
      <c r="CK478" s="369"/>
      <c r="CL478" s="369"/>
      <c r="CM478" s="369"/>
      <c r="CN478" s="369"/>
      <c r="CO478" s="369"/>
      <c r="CP478" s="370"/>
      <c r="CR478" s="261"/>
    </row>
    <row r="479" spans="1:98" ht="48" customHeight="1" x14ac:dyDescent="0.25">
      <c r="F479" s="371" t="s">
        <v>878</v>
      </c>
      <c r="G479" s="372"/>
      <c r="H479" s="373"/>
      <c r="I479" s="374" t="s">
        <v>879</v>
      </c>
      <c r="J479" s="403" t="s">
        <v>880</v>
      </c>
      <c r="K479" s="404"/>
      <c r="L479" s="92" t="s">
        <v>890</v>
      </c>
      <c r="M479" s="92" t="s">
        <v>891</v>
      </c>
      <c r="N479" s="93" t="s">
        <v>892</v>
      </c>
      <c r="O479" s="34"/>
      <c r="P479" s="371" t="s">
        <v>878</v>
      </c>
      <c r="Q479" s="372"/>
      <c r="R479" s="373"/>
      <c r="S479" s="374" t="s">
        <v>879</v>
      </c>
      <c r="T479" s="403" t="s">
        <v>880</v>
      </c>
      <c r="U479" s="404"/>
      <c r="V479" s="92" t="s">
        <v>890</v>
      </c>
      <c r="W479" s="92" t="s">
        <v>891</v>
      </c>
      <c r="X479" s="93" t="s">
        <v>892</v>
      </c>
      <c r="Y479" s="73"/>
      <c r="Z479" s="371" t="s">
        <v>878</v>
      </c>
      <c r="AA479" s="372"/>
      <c r="AB479" s="373"/>
      <c r="AC479" s="374" t="s">
        <v>879</v>
      </c>
      <c r="AD479" s="403" t="s">
        <v>880</v>
      </c>
      <c r="AE479" s="404"/>
      <c r="AF479" s="92" t="s">
        <v>890</v>
      </c>
      <c r="AG479" s="92" t="s">
        <v>891</v>
      </c>
      <c r="AH479" s="93" t="s">
        <v>892</v>
      </c>
      <c r="AI479" s="73"/>
      <c r="AJ479" s="371" t="s">
        <v>878</v>
      </c>
      <c r="AK479" s="372"/>
      <c r="AL479" s="373"/>
      <c r="AM479" s="374" t="s">
        <v>879</v>
      </c>
      <c r="AN479" s="403" t="s">
        <v>880</v>
      </c>
      <c r="AO479" s="404"/>
      <c r="AP479" s="92" t="s">
        <v>890</v>
      </c>
      <c r="AQ479" s="92" t="s">
        <v>891</v>
      </c>
      <c r="AR479" s="93" t="s">
        <v>892</v>
      </c>
      <c r="AS479" s="73"/>
      <c r="AT479" s="371" t="s">
        <v>878</v>
      </c>
      <c r="AU479" s="372"/>
      <c r="AV479" s="373"/>
      <c r="AW479" s="374" t="s">
        <v>879</v>
      </c>
      <c r="AX479" s="403" t="s">
        <v>880</v>
      </c>
      <c r="AY479" s="404"/>
      <c r="AZ479" s="92" t="s">
        <v>890</v>
      </c>
      <c r="BA479" s="92" t="s">
        <v>891</v>
      </c>
      <c r="BB479" s="93" t="s">
        <v>892</v>
      </c>
      <c r="BC479" s="73"/>
      <c r="BD479" s="371" t="s">
        <v>878</v>
      </c>
      <c r="BE479" s="372"/>
      <c r="BF479" s="373"/>
      <c r="BG479" s="374" t="s">
        <v>879</v>
      </c>
      <c r="BH479" s="403" t="s">
        <v>880</v>
      </c>
      <c r="BI479" s="404"/>
      <c r="BJ479" s="92" t="s">
        <v>890</v>
      </c>
      <c r="BK479" s="92" t="s">
        <v>891</v>
      </c>
      <c r="BL479" s="93" t="s">
        <v>892</v>
      </c>
      <c r="BM479" s="73"/>
      <c r="BN479" s="371" t="s">
        <v>878</v>
      </c>
      <c r="BO479" s="372"/>
      <c r="BP479" s="373"/>
      <c r="BQ479" s="374" t="s">
        <v>879</v>
      </c>
      <c r="BR479" s="403" t="s">
        <v>880</v>
      </c>
      <c r="BS479" s="404"/>
      <c r="BT479" s="92" t="s">
        <v>890</v>
      </c>
      <c r="BU479" s="92" t="s">
        <v>891</v>
      </c>
      <c r="BV479" s="93" t="s">
        <v>892</v>
      </c>
      <c r="BW479" s="73"/>
      <c r="BX479" s="371" t="s">
        <v>878</v>
      </c>
      <c r="BY479" s="372"/>
      <c r="BZ479" s="373"/>
      <c r="CA479" s="374" t="s">
        <v>879</v>
      </c>
      <c r="CB479" s="403" t="s">
        <v>880</v>
      </c>
      <c r="CC479" s="404"/>
      <c r="CD479" s="92" t="s">
        <v>890</v>
      </c>
      <c r="CE479" s="92" t="s">
        <v>891</v>
      </c>
      <c r="CF479" s="93" t="s">
        <v>892</v>
      </c>
      <c r="CG479" s="73"/>
      <c r="CH479" s="371" t="s">
        <v>878</v>
      </c>
      <c r="CI479" s="372"/>
      <c r="CJ479" s="373"/>
      <c r="CK479" s="374" t="s">
        <v>879</v>
      </c>
      <c r="CL479" s="403" t="s">
        <v>880</v>
      </c>
      <c r="CM479" s="404"/>
      <c r="CN479" s="92" t="s">
        <v>890</v>
      </c>
      <c r="CO479" s="92" t="s">
        <v>891</v>
      </c>
      <c r="CP479" s="93" t="s">
        <v>892</v>
      </c>
      <c r="CR479" s="261"/>
    </row>
    <row r="480" spans="1:98" ht="15" customHeight="1" x14ac:dyDescent="0.25">
      <c r="F480" s="350" t="s">
        <v>881</v>
      </c>
      <c r="G480" s="379" t="s">
        <v>893</v>
      </c>
      <c r="H480" s="380" t="s">
        <v>894</v>
      </c>
      <c r="I480" s="375"/>
      <c r="J480" s="381" t="s">
        <v>882</v>
      </c>
      <c r="K480" s="380" t="s">
        <v>894</v>
      </c>
      <c r="L480" s="381" t="s">
        <v>882</v>
      </c>
      <c r="M480" s="383" t="s">
        <v>882</v>
      </c>
      <c r="N480" s="385" t="s">
        <v>882</v>
      </c>
      <c r="O480" s="34"/>
      <c r="P480" s="350" t="s">
        <v>881</v>
      </c>
      <c r="Q480" s="379" t="s">
        <v>893</v>
      </c>
      <c r="R480" s="380" t="s">
        <v>894</v>
      </c>
      <c r="S480" s="375"/>
      <c r="T480" s="381" t="s">
        <v>882</v>
      </c>
      <c r="U480" s="380" t="s">
        <v>894</v>
      </c>
      <c r="V480" s="381" t="s">
        <v>882</v>
      </c>
      <c r="W480" s="383" t="s">
        <v>882</v>
      </c>
      <c r="X480" s="385" t="s">
        <v>882</v>
      </c>
      <c r="Y480" s="73"/>
      <c r="Z480" s="350" t="s">
        <v>881</v>
      </c>
      <c r="AA480" s="379" t="s">
        <v>893</v>
      </c>
      <c r="AB480" s="380" t="s">
        <v>894</v>
      </c>
      <c r="AC480" s="375"/>
      <c r="AD480" s="381" t="s">
        <v>882</v>
      </c>
      <c r="AE480" s="380" t="s">
        <v>894</v>
      </c>
      <c r="AF480" s="381" t="s">
        <v>882</v>
      </c>
      <c r="AG480" s="383" t="s">
        <v>882</v>
      </c>
      <c r="AH480" s="385" t="s">
        <v>882</v>
      </c>
      <c r="AI480" s="73"/>
      <c r="AJ480" s="350" t="s">
        <v>881</v>
      </c>
      <c r="AK480" s="379" t="s">
        <v>893</v>
      </c>
      <c r="AL480" s="380" t="s">
        <v>894</v>
      </c>
      <c r="AM480" s="375"/>
      <c r="AN480" s="381" t="s">
        <v>882</v>
      </c>
      <c r="AO480" s="380" t="s">
        <v>894</v>
      </c>
      <c r="AP480" s="381" t="s">
        <v>882</v>
      </c>
      <c r="AQ480" s="383" t="s">
        <v>882</v>
      </c>
      <c r="AR480" s="385" t="s">
        <v>882</v>
      </c>
      <c r="AS480" s="73"/>
      <c r="AT480" s="350" t="s">
        <v>881</v>
      </c>
      <c r="AU480" s="379" t="s">
        <v>893</v>
      </c>
      <c r="AV480" s="380" t="s">
        <v>894</v>
      </c>
      <c r="AW480" s="375"/>
      <c r="AX480" s="391" t="s">
        <v>882</v>
      </c>
      <c r="AY480" s="380" t="s">
        <v>894</v>
      </c>
      <c r="AZ480" s="381" t="s">
        <v>882</v>
      </c>
      <c r="BA480" s="383" t="s">
        <v>882</v>
      </c>
      <c r="BB480" s="385" t="s">
        <v>882</v>
      </c>
      <c r="BC480" s="73"/>
      <c r="BD480" s="350" t="s">
        <v>881</v>
      </c>
      <c r="BE480" s="379" t="s">
        <v>893</v>
      </c>
      <c r="BF480" s="380" t="s">
        <v>894</v>
      </c>
      <c r="BG480" s="375"/>
      <c r="BH480" s="381" t="s">
        <v>882</v>
      </c>
      <c r="BI480" s="380" t="s">
        <v>894</v>
      </c>
      <c r="BJ480" s="381" t="s">
        <v>882</v>
      </c>
      <c r="BK480" s="383" t="s">
        <v>882</v>
      </c>
      <c r="BL480" s="385" t="s">
        <v>882</v>
      </c>
      <c r="BM480" s="73"/>
      <c r="BN480" s="350" t="s">
        <v>881</v>
      </c>
      <c r="BO480" s="379" t="s">
        <v>893</v>
      </c>
      <c r="BP480" s="380" t="s">
        <v>894</v>
      </c>
      <c r="BQ480" s="375"/>
      <c r="BR480" s="381" t="s">
        <v>882</v>
      </c>
      <c r="BS480" s="380" t="s">
        <v>894</v>
      </c>
      <c r="BT480" s="381" t="s">
        <v>882</v>
      </c>
      <c r="BU480" s="383" t="s">
        <v>882</v>
      </c>
      <c r="BV480" s="385" t="s">
        <v>882</v>
      </c>
      <c r="BW480" s="73"/>
      <c r="BX480" s="350" t="s">
        <v>881</v>
      </c>
      <c r="BY480" s="379" t="s">
        <v>893</v>
      </c>
      <c r="BZ480" s="380" t="s">
        <v>894</v>
      </c>
      <c r="CA480" s="375"/>
      <c r="CB480" s="381" t="s">
        <v>882</v>
      </c>
      <c r="CC480" s="380" t="s">
        <v>894</v>
      </c>
      <c r="CD480" s="381" t="s">
        <v>882</v>
      </c>
      <c r="CE480" s="383" t="s">
        <v>882</v>
      </c>
      <c r="CF480" s="385" t="s">
        <v>882</v>
      </c>
      <c r="CG480" s="73"/>
      <c r="CH480" s="350" t="s">
        <v>881</v>
      </c>
      <c r="CI480" s="379" t="s">
        <v>893</v>
      </c>
      <c r="CJ480" s="380" t="s">
        <v>894</v>
      </c>
      <c r="CK480" s="375"/>
      <c r="CL480" s="381" t="s">
        <v>882</v>
      </c>
      <c r="CM480" s="380" t="s">
        <v>894</v>
      </c>
      <c r="CN480" s="381" t="s">
        <v>882</v>
      </c>
      <c r="CO480" s="383" t="s">
        <v>882</v>
      </c>
      <c r="CP480" s="385" t="s">
        <v>882</v>
      </c>
      <c r="CR480" s="261"/>
    </row>
    <row r="481" spans="2:96" x14ac:dyDescent="0.25">
      <c r="F481" s="350"/>
      <c r="G481" s="376"/>
      <c r="H481" s="380"/>
      <c r="I481" s="376"/>
      <c r="J481" s="382"/>
      <c r="K481" s="380"/>
      <c r="L481" s="382"/>
      <c r="M481" s="384"/>
      <c r="N481" s="386"/>
      <c r="O481" s="34"/>
      <c r="P481" s="350"/>
      <c r="Q481" s="376"/>
      <c r="R481" s="380"/>
      <c r="S481" s="376"/>
      <c r="T481" s="382"/>
      <c r="U481" s="380"/>
      <c r="V481" s="382"/>
      <c r="W481" s="384"/>
      <c r="X481" s="386"/>
      <c r="Y481" s="73"/>
      <c r="Z481" s="350"/>
      <c r="AA481" s="376"/>
      <c r="AB481" s="380"/>
      <c r="AC481" s="376"/>
      <c r="AD481" s="382"/>
      <c r="AE481" s="380"/>
      <c r="AF481" s="382"/>
      <c r="AG481" s="384"/>
      <c r="AH481" s="386"/>
      <c r="AI481" s="73"/>
      <c r="AJ481" s="350"/>
      <c r="AK481" s="376"/>
      <c r="AL481" s="380"/>
      <c r="AM481" s="376"/>
      <c r="AN481" s="382"/>
      <c r="AO481" s="380"/>
      <c r="AP481" s="382"/>
      <c r="AQ481" s="384"/>
      <c r="AR481" s="386"/>
      <c r="AS481" s="73"/>
      <c r="AT481" s="350"/>
      <c r="AU481" s="376"/>
      <c r="AV481" s="380"/>
      <c r="AW481" s="376"/>
      <c r="AX481" s="392"/>
      <c r="AY481" s="380"/>
      <c r="AZ481" s="382"/>
      <c r="BA481" s="384"/>
      <c r="BB481" s="386"/>
      <c r="BC481" s="94"/>
      <c r="BD481" s="350"/>
      <c r="BE481" s="376"/>
      <c r="BF481" s="380"/>
      <c r="BG481" s="376"/>
      <c r="BH481" s="382"/>
      <c r="BI481" s="380"/>
      <c r="BJ481" s="382"/>
      <c r="BK481" s="384"/>
      <c r="BL481" s="386"/>
      <c r="BM481" s="73"/>
      <c r="BN481" s="350"/>
      <c r="BO481" s="376"/>
      <c r="BP481" s="380"/>
      <c r="BQ481" s="376"/>
      <c r="BR481" s="382"/>
      <c r="BS481" s="380"/>
      <c r="BT481" s="382"/>
      <c r="BU481" s="384"/>
      <c r="BV481" s="386"/>
      <c r="BW481" s="73"/>
      <c r="BX481" s="350"/>
      <c r="BY481" s="376"/>
      <c r="BZ481" s="380"/>
      <c r="CA481" s="376"/>
      <c r="CB481" s="382"/>
      <c r="CC481" s="380"/>
      <c r="CD481" s="382"/>
      <c r="CE481" s="384"/>
      <c r="CF481" s="386"/>
      <c r="CG481" s="73"/>
      <c r="CH481" s="350"/>
      <c r="CI481" s="376"/>
      <c r="CJ481" s="380"/>
      <c r="CK481" s="376"/>
      <c r="CL481" s="382"/>
      <c r="CM481" s="380"/>
      <c r="CN481" s="382"/>
      <c r="CO481" s="384"/>
      <c r="CP481" s="386"/>
      <c r="CR481" s="261"/>
    </row>
    <row r="482" spans="2:96" ht="15.75" thickBot="1" x14ac:dyDescent="0.3">
      <c r="F482" s="14" t="s">
        <v>883</v>
      </c>
      <c r="G482" s="400" t="s">
        <v>884</v>
      </c>
      <c r="H482" s="401"/>
      <c r="I482" s="35" t="s">
        <v>885</v>
      </c>
      <c r="J482" s="402" t="s">
        <v>886</v>
      </c>
      <c r="K482" s="381"/>
      <c r="L482" s="95" t="s">
        <v>895</v>
      </c>
      <c r="M482" s="95" t="s">
        <v>896</v>
      </c>
      <c r="N482" s="96" t="s">
        <v>887</v>
      </c>
      <c r="O482" s="34"/>
      <c r="P482" s="14" t="s">
        <v>883</v>
      </c>
      <c r="Q482" s="400" t="s">
        <v>884</v>
      </c>
      <c r="R482" s="401"/>
      <c r="S482" s="35" t="s">
        <v>885</v>
      </c>
      <c r="T482" s="402" t="s">
        <v>886</v>
      </c>
      <c r="U482" s="381"/>
      <c r="V482" s="95" t="s">
        <v>895</v>
      </c>
      <c r="W482" s="95" t="s">
        <v>896</v>
      </c>
      <c r="X482" s="96" t="s">
        <v>887</v>
      </c>
      <c r="Y482" s="73"/>
      <c r="Z482" s="14" t="s">
        <v>883</v>
      </c>
      <c r="AA482" s="400" t="s">
        <v>884</v>
      </c>
      <c r="AB482" s="401"/>
      <c r="AC482" s="35" t="s">
        <v>885</v>
      </c>
      <c r="AD482" s="402" t="s">
        <v>886</v>
      </c>
      <c r="AE482" s="381"/>
      <c r="AF482" s="95" t="s">
        <v>895</v>
      </c>
      <c r="AG482" s="95" t="s">
        <v>896</v>
      </c>
      <c r="AH482" s="96" t="s">
        <v>887</v>
      </c>
      <c r="AI482" s="73"/>
      <c r="AJ482" s="14" t="s">
        <v>883</v>
      </c>
      <c r="AK482" s="400" t="s">
        <v>884</v>
      </c>
      <c r="AL482" s="401"/>
      <c r="AM482" s="35" t="s">
        <v>885</v>
      </c>
      <c r="AN482" s="402" t="s">
        <v>886</v>
      </c>
      <c r="AO482" s="381"/>
      <c r="AP482" s="95" t="s">
        <v>895</v>
      </c>
      <c r="AQ482" s="95" t="s">
        <v>896</v>
      </c>
      <c r="AR482" s="96" t="s">
        <v>887</v>
      </c>
      <c r="AS482" s="73"/>
      <c r="AT482" s="14" t="s">
        <v>883</v>
      </c>
      <c r="AU482" s="400" t="s">
        <v>884</v>
      </c>
      <c r="AV482" s="401"/>
      <c r="AW482" s="35" t="s">
        <v>885</v>
      </c>
      <c r="AX482" s="402" t="s">
        <v>886</v>
      </c>
      <c r="AY482" s="381"/>
      <c r="AZ482" s="95" t="s">
        <v>895</v>
      </c>
      <c r="BA482" s="95" t="s">
        <v>896</v>
      </c>
      <c r="BB482" s="96" t="s">
        <v>887</v>
      </c>
      <c r="BC482" s="73"/>
      <c r="BD482" s="14" t="s">
        <v>883</v>
      </c>
      <c r="BE482" s="400" t="s">
        <v>884</v>
      </c>
      <c r="BF482" s="401"/>
      <c r="BG482" s="35" t="s">
        <v>885</v>
      </c>
      <c r="BH482" s="402" t="s">
        <v>886</v>
      </c>
      <c r="BI482" s="381"/>
      <c r="BJ482" s="95" t="s">
        <v>895</v>
      </c>
      <c r="BK482" s="95" t="s">
        <v>896</v>
      </c>
      <c r="BL482" s="96" t="s">
        <v>887</v>
      </c>
      <c r="BM482" s="73"/>
      <c r="BN482" s="14" t="s">
        <v>883</v>
      </c>
      <c r="BO482" s="400" t="s">
        <v>884</v>
      </c>
      <c r="BP482" s="401"/>
      <c r="BQ482" s="35" t="s">
        <v>885</v>
      </c>
      <c r="BR482" s="402" t="s">
        <v>886</v>
      </c>
      <c r="BS482" s="381"/>
      <c r="BT482" s="95" t="s">
        <v>895</v>
      </c>
      <c r="BU482" s="95" t="s">
        <v>896</v>
      </c>
      <c r="BV482" s="96" t="s">
        <v>887</v>
      </c>
      <c r="BW482" s="73"/>
      <c r="BX482" s="14" t="s">
        <v>883</v>
      </c>
      <c r="BY482" s="400" t="s">
        <v>884</v>
      </c>
      <c r="BZ482" s="401"/>
      <c r="CA482" s="35" t="s">
        <v>885</v>
      </c>
      <c r="CB482" s="402" t="s">
        <v>886</v>
      </c>
      <c r="CC482" s="381"/>
      <c r="CD482" s="95" t="s">
        <v>895</v>
      </c>
      <c r="CE482" s="95" t="s">
        <v>896</v>
      </c>
      <c r="CF482" s="96" t="s">
        <v>887</v>
      </c>
      <c r="CG482" s="73"/>
      <c r="CH482" s="14" t="s">
        <v>883</v>
      </c>
      <c r="CI482" s="400" t="s">
        <v>884</v>
      </c>
      <c r="CJ482" s="401"/>
      <c r="CK482" s="35" t="s">
        <v>885</v>
      </c>
      <c r="CL482" s="402" t="s">
        <v>886</v>
      </c>
      <c r="CM482" s="381"/>
      <c r="CN482" s="95" t="s">
        <v>895</v>
      </c>
      <c r="CO482" s="95" t="s">
        <v>896</v>
      </c>
      <c r="CP482" s="96" t="s">
        <v>887</v>
      </c>
      <c r="CR482" s="261"/>
    </row>
    <row r="483" spans="2:96" ht="15" customHeight="1" thickBot="1" x14ac:dyDescent="0.3">
      <c r="B483" s="410" t="s">
        <v>920</v>
      </c>
      <c r="C483" s="411"/>
      <c r="D483" s="411"/>
      <c r="E483" s="39" t="s">
        <v>912</v>
      </c>
      <c r="F483" s="97" t="s">
        <v>911</v>
      </c>
      <c r="G483" s="98" t="s">
        <v>911</v>
      </c>
      <c r="H483" s="98" t="s">
        <v>911</v>
      </c>
      <c r="I483" s="99">
        <f>SUM(I365)</f>
        <v>1689</v>
      </c>
      <c r="J483" s="99">
        <f>SUM(J365)</f>
        <v>1848</v>
      </c>
      <c r="K483" s="99">
        <f>SUM(K365)</f>
        <v>0</v>
      </c>
      <c r="L483" s="99">
        <f>SUM(L365)</f>
        <v>1709</v>
      </c>
      <c r="M483" s="99">
        <f t="shared" ref="M483:N483" si="401">SUM(M365)</f>
        <v>1731</v>
      </c>
      <c r="N483" s="99">
        <f t="shared" si="401"/>
        <v>1731</v>
      </c>
      <c r="O483" s="100"/>
      <c r="P483" s="97" t="s">
        <v>911</v>
      </c>
      <c r="Q483" s="98" t="s">
        <v>911</v>
      </c>
      <c r="R483" s="98" t="s">
        <v>911</v>
      </c>
      <c r="S483" s="99">
        <f>SUM(S365)</f>
        <v>810</v>
      </c>
      <c r="T483" s="99">
        <f>SUM(T365)</f>
        <v>1027</v>
      </c>
      <c r="U483" s="99">
        <f t="shared" ref="U483:X483" si="402">SUM(U365)</f>
        <v>0</v>
      </c>
      <c r="V483" s="99">
        <f t="shared" si="402"/>
        <v>909</v>
      </c>
      <c r="W483" s="99">
        <f t="shared" si="402"/>
        <v>908</v>
      </c>
      <c r="X483" s="99">
        <f t="shared" si="402"/>
        <v>908</v>
      </c>
      <c r="Y483" s="100"/>
      <c r="Z483" s="97" t="s">
        <v>911</v>
      </c>
      <c r="AA483" s="98" t="s">
        <v>911</v>
      </c>
      <c r="AB483" s="98" t="s">
        <v>911</v>
      </c>
      <c r="AC483" s="99">
        <f>SUM(AC365)</f>
        <v>830</v>
      </c>
      <c r="AD483" s="99">
        <f>SUM(AD365)</f>
        <v>1018</v>
      </c>
      <c r="AE483" s="99">
        <f t="shared" ref="AE483:AF483" si="403">SUM(AE365)</f>
        <v>0</v>
      </c>
      <c r="AF483" s="99">
        <f t="shared" si="403"/>
        <v>838</v>
      </c>
      <c r="AG483" s="99">
        <f t="shared" ref="AG483:AH483" si="404">SUM(AG365)</f>
        <v>838</v>
      </c>
      <c r="AH483" s="99">
        <f t="shared" si="404"/>
        <v>838</v>
      </c>
      <c r="AI483" s="100"/>
      <c r="AJ483" s="97" t="s">
        <v>911</v>
      </c>
      <c r="AK483" s="98" t="s">
        <v>911</v>
      </c>
      <c r="AL483" s="98" t="s">
        <v>911</v>
      </c>
      <c r="AM483" s="99">
        <f>SUM(AM365)</f>
        <v>1184</v>
      </c>
      <c r="AN483" s="99">
        <f>SUM(AN365)</f>
        <v>1369</v>
      </c>
      <c r="AO483" s="99">
        <f>SUM(AO365)</f>
        <v>0</v>
      </c>
      <c r="AP483" s="99">
        <f>SUM(AP365)</f>
        <v>1138</v>
      </c>
      <c r="AQ483" s="99">
        <f t="shared" ref="AQ483:AR483" si="405">SUM(AQ365)</f>
        <v>1138</v>
      </c>
      <c r="AR483" s="99">
        <f t="shared" si="405"/>
        <v>1138</v>
      </c>
      <c r="AS483" s="100"/>
      <c r="AT483" s="97" t="s">
        <v>911</v>
      </c>
      <c r="AU483" s="98" t="s">
        <v>911</v>
      </c>
      <c r="AV483" s="98" t="s">
        <v>911</v>
      </c>
      <c r="AW483" s="99">
        <f>SUM(AW365)</f>
        <v>1050</v>
      </c>
      <c r="AX483" s="138">
        <f>SUM(AX365)</f>
        <v>1717</v>
      </c>
      <c r="AY483" s="99">
        <f>SUM(AY365)</f>
        <v>0</v>
      </c>
      <c r="AZ483" s="99">
        <f>SUM(AZ365)</f>
        <v>1399</v>
      </c>
      <c r="BA483" s="99">
        <f t="shared" ref="BA483:BB483" si="406">SUM(BA365)</f>
        <v>1399</v>
      </c>
      <c r="BB483" s="99">
        <f t="shared" si="406"/>
        <v>1399</v>
      </c>
      <c r="BC483" s="100"/>
      <c r="BD483" s="97" t="s">
        <v>911</v>
      </c>
      <c r="BE483" s="98" t="s">
        <v>911</v>
      </c>
      <c r="BF483" s="98" t="s">
        <v>911</v>
      </c>
      <c r="BG483" s="99">
        <f>SUM(BG365)</f>
        <v>1000</v>
      </c>
      <c r="BH483" s="99">
        <f>SUM(BH365)</f>
        <v>1512</v>
      </c>
      <c r="BI483" s="99">
        <f>SUM(BI365)</f>
        <v>0</v>
      </c>
      <c r="BJ483" s="99">
        <f>SUM(BJ365)</f>
        <v>1058</v>
      </c>
      <c r="BK483" s="99">
        <f t="shared" ref="BK483:BL483" si="407">SUM(BK365)</f>
        <v>1098</v>
      </c>
      <c r="BL483" s="99">
        <f t="shared" si="407"/>
        <v>1098</v>
      </c>
      <c r="BM483" s="100"/>
      <c r="BN483" s="97" t="s">
        <v>911</v>
      </c>
      <c r="BO483" s="98" t="s">
        <v>911</v>
      </c>
      <c r="BP483" s="98" t="s">
        <v>911</v>
      </c>
      <c r="BQ483" s="99">
        <f>SUM(BQ365)</f>
        <v>1509</v>
      </c>
      <c r="BR483" s="99">
        <f>SUM(BR365)</f>
        <v>1966</v>
      </c>
      <c r="BS483" s="99">
        <f>SUM(BS365)</f>
        <v>0</v>
      </c>
      <c r="BT483" s="99">
        <f>SUM(BT365)</f>
        <v>1550</v>
      </c>
      <c r="BU483" s="99">
        <f t="shared" ref="BU483:BV483" si="408">SUM(BU365)</f>
        <v>1550</v>
      </c>
      <c r="BV483" s="99">
        <f t="shared" si="408"/>
        <v>1550</v>
      </c>
      <c r="BW483" s="101"/>
      <c r="BX483" s="97" t="s">
        <v>911</v>
      </c>
      <c r="BY483" s="98" t="s">
        <v>911</v>
      </c>
      <c r="BZ483" s="98" t="s">
        <v>911</v>
      </c>
      <c r="CA483" s="99">
        <f>SUM(CA365)</f>
        <v>1553</v>
      </c>
      <c r="CB483" s="99">
        <f>SUM(CB365)</f>
        <v>2039</v>
      </c>
      <c r="CC483" s="99">
        <f>SUM(CC365)</f>
        <v>0</v>
      </c>
      <c r="CD483" s="99">
        <f>SUM(CD365)</f>
        <v>1572</v>
      </c>
      <c r="CE483" s="99">
        <f t="shared" ref="CE483:CF483" si="409">SUM(CE365)</f>
        <v>1553</v>
      </c>
      <c r="CF483" s="99">
        <f t="shared" si="409"/>
        <v>1553</v>
      </c>
      <c r="CG483" s="101"/>
      <c r="CH483" s="97" t="s">
        <v>911</v>
      </c>
      <c r="CI483" s="98" t="s">
        <v>911</v>
      </c>
      <c r="CJ483" s="98" t="s">
        <v>911</v>
      </c>
      <c r="CK483" s="99">
        <f>SUM(CK365)</f>
        <v>9625</v>
      </c>
      <c r="CL483" s="99">
        <f>SUM(CL365)</f>
        <v>12496</v>
      </c>
      <c r="CM483" s="99">
        <f>SUM(CM365)</f>
        <v>0</v>
      </c>
      <c r="CN483" s="99">
        <f t="shared" ref="CN483:CP483" si="410">SUM(CN365)</f>
        <v>10173</v>
      </c>
      <c r="CO483" s="99">
        <f t="shared" si="410"/>
        <v>10215</v>
      </c>
      <c r="CP483" s="99">
        <f t="shared" si="410"/>
        <v>10215</v>
      </c>
      <c r="CR483" s="261">
        <f t="shared" ref="CR483:CR493" si="411">CN483-CK483</f>
        <v>548</v>
      </c>
    </row>
    <row r="484" spans="2:96" ht="15" customHeight="1" x14ac:dyDescent="0.25">
      <c r="B484" s="412" t="s">
        <v>921</v>
      </c>
      <c r="C484" s="413"/>
      <c r="D484" s="413"/>
      <c r="E484" s="60" t="s">
        <v>912</v>
      </c>
      <c r="F484" s="102" t="s">
        <v>911</v>
      </c>
      <c r="G484" s="103" t="s">
        <v>911</v>
      </c>
      <c r="H484" s="103" t="s">
        <v>911</v>
      </c>
      <c r="I484" s="104">
        <f>SUM(I353)</f>
        <v>60</v>
      </c>
      <c r="J484" s="104">
        <f>SUM(J353)</f>
        <v>69</v>
      </c>
      <c r="K484" s="104">
        <f>SUM(K353)</f>
        <v>0</v>
      </c>
      <c r="L484" s="104">
        <f>SUM(L353)</f>
        <v>64</v>
      </c>
      <c r="M484" s="104">
        <f t="shared" ref="M484:N484" si="412">SUM(M353)</f>
        <v>65</v>
      </c>
      <c r="N484" s="104">
        <f t="shared" si="412"/>
        <v>65</v>
      </c>
      <c r="O484" s="73"/>
      <c r="P484" s="102" t="s">
        <v>911</v>
      </c>
      <c r="Q484" s="103" t="s">
        <v>911</v>
      </c>
      <c r="R484" s="103" t="s">
        <v>911</v>
      </c>
      <c r="S484" s="104">
        <f>SUM(S353)</f>
        <v>67</v>
      </c>
      <c r="T484" s="104">
        <f>SUM(T353)</f>
        <v>50</v>
      </c>
      <c r="U484" s="104">
        <f t="shared" ref="U484:X484" si="413">SUM(U353)</f>
        <v>0</v>
      </c>
      <c r="V484" s="104">
        <f t="shared" si="413"/>
        <v>50</v>
      </c>
      <c r="W484" s="104">
        <f t="shared" si="413"/>
        <v>50</v>
      </c>
      <c r="X484" s="104">
        <f t="shared" si="413"/>
        <v>50</v>
      </c>
      <c r="Y484" s="73"/>
      <c r="Z484" s="102" t="s">
        <v>911</v>
      </c>
      <c r="AA484" s="103" t="s">
        <v>911</v>
      </c>
      <c r="AB484" s="103" t="s">
        <v>911</v>
      </c>
      <c r="AC484" s="104">
        <f>SUM(AC353)</f>
        <v>34</v>
      </c>
      <c r="AD484" s="104">
        <f>SUM(AD353)</f>
        <v>53</v>
      </c>
      <c r="AE484" s="104">
        <f t="shared" ref="AE484:AF484" si="414">SUM(AE353)</f>
        <v>0</v>
      </c>
      <c r="AF484" s="104">
        <f t="shared" si="414"/>
        <v>33</v>
      </c>
      <c r="AG484" s="104">
        <f t="shared" ref="AG484:AH484" si="415">SUM(AG353)</f>
        <v>33</v>
      </c>
      <c r="AH484" s="104">
        <f t="shared" si="415"/>
        <v>33</v>
      </c>
      <c r="AI484" s="73"/>
      <c r="AJ484" s="102" t="s">
        <v>911</v>
      </c>
      <c r="AK484" s="103" t="s">
        <v>911</v>
      </c>
      <c r="AL484" s="103" t="s">
        <v>911</v>
      </c>
      <c r="AM484" s="104">
        <f>SUM(AM353)</f>
        <v>50</v>
      </c>
      <c r="AN484" s="104">
        <f>SUM(AN353)</f>
        <v>52</v>
      </c>
      <c r="AO484" s="104">
        <f>SUM(AO353)</f>
        <v>0</v>
      </c>
      <c r="AP484" s="104">
        <f>SUM(AP353)</f>
        <v>44</v>
      </c>
      <c r="AQ484" s="104">
        <f t="shared" ref="AQ484:AR484" si="416">SUM(AQ353)</f>
        <v>44</v>
      </c>
      <c r="AR484" s="104">
        <f t="shared" si="416"/>
        <v>44</v>
      </c>
      <c r="AS484" s="73"/>
      <c r="AT484" s="102" t="s">
        <v>911</v>
      </c>
      <c r="AU484" s="103" t="s">
        <v>911</v>
      </c>
      <c r="AV484" s="103" t="s">
        <v>911</v>
      </c>
      <c r="AW484" s="104">
        <f>SUM(AW353)</f>
        <v>50</v>
      </c>
      <c r="AX484" s="139">
        <f>SUM(AX353)</f>
        <v>48</v>
      </c>
      <c r="AY484" s="104">
        <f>SUM(AY353)</f>
        <v>0</v>
      </c>
      <c r="AZ484" s="104">
        <f>SUM(AZ353)</f>
        <v>36</v>
      </c>
      <c r="BA484" s="104">
        <f t="shared" ref="BA484:BB484" si="417">SUM(BA353)</f>
        <v>36</v>
      </c>
      <c r="BB484" s="104">
        <f t="shared" si="417"/>
        <v>36</v>
      </c>
      <c r="BC484" s="73"/>
      <c r="BD484" s="102" t="s">
        <v>911</v>
      </c>
      <c r="BE484" s="103" t="s">
        <v>911</v>
      </c>
      <c r="BF484" s="103" t="s">
        <v>911</v>
      </c>
      <c r="BG484" s="104">
        <f>SUM(BG353)</f>
        <v>0</v>
      </c>
      <c r="BH484" s="104">
        <f>SUM(BH353)</f>
        <v>56</v>
      </c>
      <c r="BI484" s="104">
        <f>SUM(BI353)</f>
        <v>0</v>
      </c>
      <c r="BJ484" s="104">
        <f>SUM(BJ353)</f>
        <v>50</v>
      </c>
      <c r="BK484" s="104">
        <f t="shared" ref="BK484:BL484" si="418">SUM(BK353)</f>
        <v>50</v>
      </c>
      <c r="BL484" s="104">
        <f t="shared" si="418"/>
        <v>50</v>
      </c>
      <c r="BM484" s="73"/>
      <c r="BN484" s="102" t="s">
        <v>911</v>
      </c>
      <c r="BO484" s="103" t="s">
        <v>911</v>
      </c>
      <c r="BP484" s="103" t="s">
        <v>911</v>
      </c>
      <c r="BQ484" s="104">
        <f>SUM(BQ353)</f>
        <v>56</v>
      </c>
      <c r="BR484" s="104">
        <f>SUM(BR353)</f>
        <v>56</v>
      </c>
      <c r="BS484" s="104">
        <f>SUM(BS353)</f>
        <v>0</v>
      </c>
      <c r="BT484" s="104">
        <f>SUM(BT353)</f>
        <v>56</v>
      </c>
      <c r="BU484" s="104">
        <f t="shared" ref="BU484:BV484" si="419">SUM(BU353)</f>
        <v>56</v>
      </c>
      <c r="BV484" s="104">
        <f t="shared" si="419"/>
        <v>56</v>
      </c>
      <c r="BW484" s="73"/>
      <c r="BX484" s="102" t="s">
        <v>911</v>
      </c>
      <c r="BY484" s="103" t="s">
        <v>911</v>
      </c>
      <c r="BZ484" s="103" t="s">
        <v>911</v>
      </c>
      <c r="CA484" s="104">
        <f>SUM(CA353)</f>
        <v>34</v>
      </c>
      <c r="CB484" s="104">
        <f>SUM(CB353)</f>
        <v>68</v>
      </c>
      <c r="CC484" s="104">
        <f>SUM(CC353)</f>
        <v>0</v>
      </c>
      <c r="CD484" s="104">
        <f>SUM(CD353)</f>
        <v>47</v>
      </c>
      <c r="CE484" s="104">
        <f t="shared" ref="CE484:CF484" si="420">SUM(CE353)</f>
        <v>47</v>
      </c>
      <c r="CF484" s="104">
        <f t="shared" si="420"/>
        <v>47</v>
      </c>
      <c r="CG484" s="73"/>
      <c r="CH484" s="102" t="s">
        <v>911</v>
      </c>
      <c r="CI484" s="103" t="s">
        <v>911</v>
      </c>
      <c r="CJ484" s="103" t="s">
        <v>911</v>
      </c>
      <c r="CK484" s="104">
        <f>SUM(CK353)</f>
        <v>351</v>
      </c>
      <c r="CL484" s="104">
        <f>SUM(CL353)</f>
        <v>452</v>
      </c>
      <c r="CM484" s="104">
        <f>SUM(CM353)</f>
        <v>0</v>
      </c>
      <c r="CN484" s="104">
        <f t="shared" ref="CN484:CP484" si="421">SUM(CN353)</f>
        <v>380</v>
      </c>
      <c r="CO484" s="104">
        <f t="shared" si="421"/>
        <v>381</v>
      </c>
      <c r="CP484" s="104">
        <f t="shared" si="421"/>
        <v>381</v>
      </c>
      <c r="CR484" s="261">
        <f t="shared" si="411"/>
        <v>29</v>
      </c>
    </row>
    <row r="485" spans="2:96" ht="15.75" customHeight="1" x14ac:dyDescent="0.25">
      <c r="B485" s="414"/>
      <c r="C485" s="415"/>
      <c r="D485" s="415"/>
      <c r="E485" s="36" t="s">
        <v>913</v>
      </c>
      <c r="F485" s="105" t="s">
        <v>911</v>
      </c>
      <c r="G485" s="106" t="s">
        <v>911</v>
      </c>
      <c r="H485" s="106" t="s">
        <v>911</v>
      </c>
      <c r="I485" s="107">
        <f>SUM(I354+I355+I356)</f>
        <v>82</v>
      </c>
      <c r="J485" s="107">
        <f>SUM(J354+J355+J356)</f>
        <v>131</v>
      </c>
      <c r="K485" s="107">
        <f>SUM(K354+K355+K356)</f>
        <v>0</v>
      </c>
      <c r="L485" s="107">
        <f>SUM(L354+L355+L356)</f>
        <v>80</v>
      </c>
      <c r="M485" s="107">
        <f t="shared" ref="M485:N485" si="422">SUM(M354+M355+M356)</f>
        <v>83</v>
      </c>
      <c r="N485" s="107">
        <f t="shared" si="422"/>
        <v>83</v>
      </c>
      <c r="O485" s="73"/>
      <c r="P485" s="105" t="s">
        <v>911</v>
      </c>
      <c r="Q485" s="106" t="s">
        <v>911</v>
      </c>
      <c r="R485" s="106" t="s">
        <v>911</v>
      </c>
      <c r="S485" s="107">
        <f>SUM(S354+S355+S356)</f>
        <v>17</v>
      </c>
      <c r="T485" s="107">
        <f>SUM(T354+T355+T356)</f>
        <v>40</v>
      </c>
      <c r="U485" s="107">
        <f t="shared" ref="U485:X485" si="423">SUM(U354+U355+U356)</f>
        <v>0</v>
      </c>
      <c r="V485" s="107">
        <f t="shared" si="423"/>
        <v>40</v>
      </c>
      <c r="W485" s="107">
        <f t="shared" si="423"/>
        <v>40</v>
      </c>
      <c r="X485" s="107">
        <f t="shared" si="423"/>
        <v>40</v>
      </c>
      <c r="Y485" s="73"/>
      <c r="Z485" s="105" t="s">
        <v>911</v>
      </c>
      <c r="AA485" s="106" t="s">
        <v>911</v>
      </c>
      <c r="AB485" s="106" t="s">
        <v>911</v>
      </c>
      <c r="AC485" s="107">
        <f>SUM(AC354+AC355+AC356)</f>
        <v>58</v>
      </c>
      <c r="AD485" s="107">
        <f>SUM(AD354+AD355+AD356)</f>
        <v>78</v>
      </c>
      <c r="AE485" s="107">
        <f t="shared" ref="AE485:AF485" si="424">SUM(AE354+AE355+AE356)</f>
        <v>0</v>
      </c>
      <c r="AF485" s="107">
        <f t="shared" si="424"/>
        <v>57</v>
      </c>
      <c r="AG485" s="107">
        <f t="shared" ref="AG485:AH485" si="425">SUM(AG354+AG355+AG356)</f>
        <v>57</v>
      </c>
      <c r="AH485" s="107">
        <f t="shared" si="425"/>
        <v>57</v>
      </c>
      <c r="AI485" s="73"/>
      <c r="AJ485" s="105" t="s">
        <v>911</v>
      </c>
      <c r="AK485" s="106" t="s">
        <v>911</v>
      </c>
      <c r="AL485" s="106" t="s">
        <v>911</v>
      </c>
      <c r="AM485" s="107">
        <f>SUM(AM354+AM355+AM356)</f>
        <v>48</v>
      </c>
      <c r="AN485" s="107">
        <f>SUM(AN354+AN355+AN356)</f>
        <v>58</v>
      </c>
      <c r="AO485" s="107">
        <f>SUM(AO354+AO355+AO356)</f>
        <v>0</v>
      </c>
      <c r="AP485" s="107">
        <f>SUM(AP354+AP355+AP356)</f>
        <v>52</v>
      </c>
      <c r="AQ485" s="107">
        <f t="shared" ref="AQ485:AR485" si="426">SUM(AQ354+AQ355+AQ356)</f>
        <v>52</v>
      </c>
      <c r="AR485" s="107">
        <f t="shared" si="426"/>
        <v>52</v>
      </c>
      <c r="AS485" s="73"/>
      <c r="AT485" s="105" t="s">
        <v>911</v>
      </c>
      <c r="AU485" s="106" t="s">
        <v>911</v>
      </c>
      <c r="AV485" s="106" t="s">
        <v>911</v>
      </c>
      <c r="AW485" s="107">
        <f>SUM(AW354+AW355+AW356)</f>
        <v>30</v>
      </c>
      <c r="AX485" s="140">
        <f>SUM(AX354+AX355+AX356)</f>
        <v>48</v>
      </c>
      <c r="AY485" s="107">
        <f>SUM(AY354+AY355+AY356)</f>
        <v>0</v>
      </c>
      <c r="AZ485" s="107">
        <f>SUM(AZ354+AZ355+AZ356)</f>
        <v>40</v>
      </c>
      <c r="BA485" s="107">
        <f t="shared" ref="BA485:BB485" si="427">SUM(BA354+BA355+BA356)</f>
        <v>40</v>
      </c>
      <c r="BB485" s="107">
        <f t="shared" si="427"/>
        <v>40</v>
      </c>
      <c r="BC485" s="73"/>
      <c r="BD485" s="105" t="s">
        <v>911</v>
      </c>
      <c r="BE485" s="106" t="s">
        <v>911</v>
      </c>
      <c r="BF485" s="106" t="s">
        <v>911</v>
      </c>
      <c r="BG485" s="107">
        <f>SUM(BG354+BG355+BG356)</f>
        <v>0</v>
      </c>
      <c r="BH485" s="107">
        <f>SUM(BH354+BH355+BH356)</f>
        <v>76</v>
      </c>
      <c r="BI485" s="107">
        <f>SUM(BI354+BI355+BI356)</f>
        <v>0</v>
      </c>
      <c r="BJ485" s="107">
        <f>SUM(BJ354+BJ355+BJ356)</f>
        <v>30</v>
      </c>
      <c r="BK485" s="107">
        <f t="shared" ref="BK485:BL485" si="428">SUM(BK354+BK355+BK356)</f>
        <v>30</v>
      </c>
      <c r="BL485" s="107">
        <f t="shared" si="428"/>
        <v>30</v>
      </c>
      <c r="BM485" s="73"/>
      <c r="BN485" s="105" t="s">
        <v>911</v>
      </c>
      <c r="BO485" s="106" t="s">
        <v>911</v>
      </c>
      <c r="BP485" s="106" t="s">
        <v>911</v>
      </c>
      <c r="BQ485" s="107">
        <f>SUM(BQ354+BQ355+BQ356)</f>
        <v>24</v>
      </c>
      <c r="BR485" s="107">
        <f>SUM(BR354+BR355+BR356)</f>
        <v>28</v>
      </c>
      <c r="BS485" s="107">
        <f>SUM(BS354+BS355+BS356)</f>
        <v>0</v>
      </c>
      <c r="BT485" s="107">
        <f>SUM(BT354+BT355+BT356)</f>
        <v>24</v>
      </c>
      <c r="BU485" s="107">
        <f t="shared" ref="BU485:BV485" si="429">SUM(BU354+BU355+BU356)</f>
        <v>24</v>
      </c>
      <c r="BV485" s="107">
        <f t="shared" si="429"/>
        <v>24</v>
      </c>
      <c r="BW485" s="73"/>
      <c r="BX485" s="105" t="s">
        <v>911</v>
      </c>
      <c r="BY485" s="106" t="s">
        <v>911</v>
      </c>
      <c r="BZ485" s="106" t="s">
        <v>911</v>
      </c>
      <c r="CA485" s="107">
        <f>SUM(CA354+CA355+CA356)</f>
        <v>53</v>
      </c>
      <c r="CB485" s="107">
        <f>SUM(CB354+CB355+CB356)</f>
        <v>110</v>
      </c>
      <c r="CC485" s="107">
        <f>SUM(CC354+CC355+CC356)</f>
        <v>0</v>
      </c>
      <c r="CD485" s="107">
        <f>SUM(CD354+CD355+CD356)</f>
        <v>54</v>
      </c>
      <c r="CE485" s="107">
        <f t="shared" ref="CE485:CF485" si="430">SUM(CE354+CE355+CE356)</f>
        <v>54</v>
      </c>
      <c r="CF485" s="107">
        <f t="shared" si="430"/>
        <v>54</v>
      </c>
      <c r="CG485" s="73"/>
      <c r="CH485" s="105" t="s">
        <v>911</v>
      </c>
      <c r="CI485" s="106" t="s">
        <v>911</v>
      </c>
      <c r="CJ485" s="106" t="s">
        <v>911</v>
      </c>
      <c r="CK485" s="107">
        <f>SUM(CK354+CK355+CK356)</f>
        <v>312</v>
      </c>
      <c r="CL485" s="107">
        <f>SUM(CL354+CL355+CL356)</f>
        <v>569</v>
      </c>
      <c r="CM485" s="107">
        <f>SUM(CM354+CM355+CM356)</f>
        <v>0</v>
      </c>
      <c r="CN485" s="107">
        <f t="shared" ref="CN485:CP485" si="431">SUM(CN354+CN355+CN356)</f>
        <v>377</v>
      </c>
      <c r="CO485" s="107">
        <f t="shared" si="431"/>
        <v>380</v>
      </c>
      <c r="CP485" s="107">
        <f t="shared" si="431"/>
        <v>380</v>
      </c>
      <c r="CR485" s="261">
        <f t="shared" si="411"/>
        <v>65</v>
      </c>
    </row>
    <row r="486" spans="2:96" ht="15.75" customHeight="1" thickBot="1" x14ac:dyDescent="0.3">
      <c r="B486" s="416"/>
      <c r="C486" s="417"/>
      <c r="D486" s="417"/>
      <c r="E486" s="61" t="s">
        <v>914</v>
      </c>
      <c r="F486" s="108" t="s">
        <v>911</v>
      </c>
      <c r="G486" s="109" t="s">
        <v>911</v>
      </c>
      <c r="H486" s="109" t="s">
        <v>911</v>
      </c>
      <c r="I486" s="110">
        <f>SUM(I484:I485)</f>
        <v>142</v>
      </c>
      <c r="J486" s="110">
        <f>SUM(J484:J485)</f>
        <v>200</v>
      </c>
      <c r="K486" s="110">
        <f>SUM(K484:K485)</f>
        <v>0</v>
      </c>
      <c r="L486" s="110">
        <f>SUM(L484:L485)</f>
        <v>144</v>
      </c>
      <c r="M486" s="110">
        <f t="shared" ref="M486:N486" si="432">SUM(M484:M485)</f>
        <v>148</v>
      </c>
      <c r="N486" s="110">
        <f t="shared" si="432"/>
        <v>148</v>
      </c>
      <c r="O486" s="73"/>
      <c r="P486" s="108" t="s">
        <v>911</v>
      </c>
      <c r="Q486" s="109" t="s">
        <v>911</v>
      </c>
      <c r="R486" s="109" t="s">
        <v>911</v>
      </c>
      <c r="S486" s="110">
        <f>SUM(S484:S485)</f>
        <v>84</v>
      </c>
      <c r="T486" s="110">
        <f>SUM(T484:T485)</f>
        <v>90</v>
      </c>
      <c r="U486" s="110">
        <f t="shared" ref="U486" si="433">SUM(U484:U485)</f>
        <v>0</v>
      </c>
      <c r="V486" s="110">
        <f t="shared" ref="V486:X486" si="434">SUM(V484:V485)</f>
        <v>90</v>
      </c>
      <c r="W486" s="110">
        <f t="shared" si="434"/>
        <v>90</v>
      </c>
      <c r="X486" s="110">
        <f t="shared" si="434"/>
        <v>90</v>
      </c>
      <c r="Y486" s="73"/>
      <c r="Z486" s="108" t="s">
        <v>911</v>
      </c>
      <c r="AA486" s="109" t="s">
        <v>911</v>
      </c>
      <c r="AB486" s="109" t="s">
        <v>911</v>
      </c>
      <c r="AC486" s="110">
        <f>SUM(AC484:AC485)</f>
        <v>92</v>
      </c>
      <c r="AD486" s="110">
        <f>SUM(AD484:AD485)</f>
        <v>131</v>
      </c>
      <c r="AE486" s="110">
        <f t="shared" ref="AE486:AF486" si="435">SUM(AE484:AE485)</f>
        <v>0</v>
      </c>
      <c r="AF486" s="110">
        <f t="shared" si="435"/>
        <v>90</v>
      </c>
      <c r="AG486" s="110">
        <f t="shared" ref="AG486:AH486" si="436">SUM(AG484:AG485)</f>
        <v>90</v>
      </c>
      <c r="AH486" s="110">
        <f t="shared" si="436"/>
        <v>90</v>
      </c>
      <c r="AI486" s="73"/>
      <c r="AJ486" s="108" t="s">
        <v>911</v>
      </c>
      <c r="AK486" s="109" t="s">
        <v>911</v>
      </c>
      <c r="AL486" s="109" t="s">
        <v>911</v>
      </c>
      <c r="AM486" s="110">
        <f>SUM(AM484:AM485)</f>
        <v>98</v>
      </c>
      <c r="AN486" s="110">
        <f>SUM(AN484:AN485)</f>
        <v>110</v>
      </c>
      <c r="AO486" s="110">
        <f>SUM(AO484:AO485)</f>
        <v>0</v>
      </c>
      <c r="AP486" s="110">
        <f>SUM(AP484:AP485)</f>
        <v>96</v>
      </c>
      <c r="AQ486" s="110">
        <f t="shared" ref="AQ486:AR486" si="437">SUM(AQ484:AQ485)</f>
        <v>96</v>
      </c>
      <c r="AR486" s="110">
        <f t="shared" si="437"/>
        <v>96</v>
      </c>
      <c r="AS486" s="73"/>
      <c r="AT486" s="108" t="s">
        <v>911</v>
      </c>
      <c r="AU486" s="109" t="s">
        <v>911</v>
      </c>
      <c r="AV486" s="109" t="s">
        <v>911</v>
      </c>
      <c r="AW486" s="110">
        <f>SUM(AW484:AW485)</f>
        <v>80</v>
      </c>
      <c r="AX486" s="141">
        <f>SUM(AX484:AX485)</f>
        <v>96</v>
      </c>
      <c r="AY486" s="110">
        <f>SUM(AY484:AY485)</f>
        <v>0</v>
      </c>
      <c r="AZ486" s="110">
        <f>SUM(AZ484:AZ485)</f>
        <v>76</v>
      </c>
      <c r="BA486" s="110">
        <f t="shared" ref="BA486:BB486" si="438">SUM(BA484:BA485)</f>
        <v>76</v>
      </c>
      <c r="BB486" s="110">
        <f t="shared" si="438"/>
        <v>76</v>
      </c>
      <c r="BC486" s="73"/>
      <c r="BD486" s="108" t="s">
        <v>911</v>
      </c>
      <c r="BE486" s="109" t="s">
        <v>911</v>
      </c>
      <c r="BF486" s="109" t="s">
        <v>911</v>
      </c>
      <c r="BG486" s="110">
        <f>SUM(BG484:BG485)</f>
        <v>0</v>
      </c>
      <c r="BH486" s="110">
        <f>SUM(BH484:BH485)</f>
        <v>132</v>
      </c>
      <c r="BI486" s="110">
        <f>SUM(BI484:BI485)</f>
        <v>0</v>
      </c>
      <c r="BJ486" s="110">
        <f>SUM(BJ484:BJ485)</f>
        <v>80</v>
      </c>
      <c r="BK486" s="110">
        <f t="shared" ref="BK486:BL486" si="439">SUM(BK484:BK485)</f>
        <v>80</v>
      </c>
      <c r="BL486" s="110">
        <f t="shared" si="439"/>
        <v>80</v>
      </c>
      <c r="BM486" s="73"/>
      <c r="BN486" s="108" t="s">
        <v>911</v>
      </c>
      <c r="BO486" s="109" t="s">
        <v>911</v>
      </c>
      <c r="BP486" s="109" t="s">
        <v>911</v>
      </c>
      <c r="BQ486" s="110">
        <f>SUM(BQ484:BQ485)</f>
        <v>80</v>
      </c>
      <c r="BR486" s="110">
        <f>SUM(BR484:BR485)</f>
        <v>84</v>
      </c>
      <c r="BS486" s="110">
        <f>SUM(BS484:BS485)</f>
        <v>0</v>
      </c>
      <c r="BT486" s="110">
        <f>SUM(BT484:BT485)</f>
        <v>80</v>
      </c>
      <c r="BU486" s="110">
        <f t="shared" ref="BU486:BV486" si="440">SUM(BU484:BU485)</f>
        <v>80</v>
      </c>
      <c r="BV486" s="110">
        <f t="shared" si="440"/>
        <v>80</v>
      </c>
      <c r="BW486" s="73"/>
      <c r="BX486" s="108" t="s">
        <v>911</v>
      </c>
      <c r="BY486" s="109" t="s">
        <v>911</v>
      </c>
      <c r="BZ486" s="109" t="s">
        <v>911</v>
      </c>
      <c r="CA486" s="110">
        <f>SUM(CA484:CA485)</f>
        <v>87</v>
      </c>
      <c r="CB486" s="110">
        <f>SUM(CB484:CB485)</f>
        <v>178</v>
      </c>
      <c r="CC486" s="110">
        <f>SUM(CC484:CC485)</f>
        <v>0</v>
      </c>
      <c r="CD486" s="110">
        <f>SUM(CD484:CD485)</f>
        <v>101</v>
      </c>
      <c r="CE486" s="110">
        <f t="shared" ref="CE486:CF486" si="441">SUM(CE484:CE485)</f>
        <v>101</v>
      </c>
      <c r="CF486" s="110">
        <f t="shared" si="441"/>
        <v>101</v>
      </c>
      <c r="CG486" s="73"/>
      <c r="CH486" s="108" t="s">
        <v>911</v>
      </c>
      <c r="CI486" s="109" t="s">
        <v>911</v>
      </c>
      <c r="CJ486" s="109" t="s">
        <v>911</v>
      </c>
      <c r="CK486" s="110">
        <f>SUM(CK484:CK485)</f>
        <v>663</v>
      </c>
      <c r="CL486" s="110">
        <f>SUM(CL484:CL485)</f>
        <v>1021</v>
      </c>
      <c r="CM486" s="110">
        <f>SUM(CM484:CM485)</f>
        <v>0</v>
      </c>
      <c r="CN486" s="110">
        <f t="shared" ref="CN486:CP486" si="442">SUM(CN484:CN485)</f>
        <v>757</v>
      </c>
      <c r="CO486" s="110">
        <f t="shared" si="442"/>
        <v>761</v>
      </c>
      <c r="CP486" s="110">
        <f t="shared" si="442"/>
        <v>761</v>
      </c>
      <c r="CR486" s="261">
        <f t="shared" si="411"/>
        <v>94</v>
      </c>
    </row>
    <row r="487" spans="2:96" x14ac:dyDescent="0.25">
      <c r="B487" s="418" t="s">
        <v>922</v>
      </c>
      <c r="C487" s="419"/>
      <c r="D487" s="419"/>
      <c r="E487" s="62" t="s">
        <v>915</v>
      </c>
      <c r="F487" s="111" t="s">
        <v>911</v>
      </c>
      <c r="G487" s="112" t="s">
        <v>911</v>
      </c>
      <c r="H487" s="112" t="s">
        <v>911</v>
      </c>
      <c r="I487" s="113">
        <f>SUM(I14+I19+I20+I21+I30+I32+I33+I34+I35+I38+I40+I41+I42+I48+I53+I67+I79+I94+I95+I96+I98+I102+I117+I118+I119+I122+I123+I124+I125+I126++I127+I128+I129+I137+I138+I139+I149+I150+I151+I164+I165+I176+I184+I185+I187+I188+I189+I190+I191+I192+I193+I194+I195+I203+I204+I206+I208+I274+I275+I279+I283+I284+I285+I286+I287+I288+I289+I292+I293+I303+I329+I333+I335+I338+I339+I340+I341+I342+I343+I344+I345+I414+I415+I416+I417+I418+I419+I420+I421+I422+I423+I424+I425)</f>
        <v>574</v>
      </c>
      <c r="J487" s="113">
        <f>SUM(J14+J19+J20+J21+J30+J32+J33+J34+J35+J38+J40+J41+J42+J48+J53+J67+J79+J94+J95+J96+J98+J102+J117+J118+J119+J122+J123+J124+J125+J126++J127+J128+J129+J137+J138+J139+J149+J150+J151+J164+J165+J176+J184+J185+J187+J188+J189+J190+J191+J192+J193+J194+J195+J203+J204+J206+J208+J274+J275+J279+J283+J284+J285+J286+J287+J288+J289+J292+J293+J303+J329+J333+J335+J338+J339+J340+J341+J342+J343+J344+J345+J414+J415+J416+J417+J418+J419+J420+J421+J422+J423+J424+J425)</f>
        <v>675</v>
      </c>
      <c r="K487" s="113">
        <f>SUM(K14+K19+K20+K21+K30+K32+K33+K34+K35+K38+K40+K41+K42+K48+K53+K67+K79+K94+K95+K96+K98+K102+K117+K118+K119+K122+K123+K124+K125+K126++K127+K128+K129+K137+K138+K139+K149+K150+K151+K164+K165+K176+K184+K185+K187+K188+K189+K190+K191+K192+K193+K194+K195+K203+K204+K206+K208+K274+K275+K279+K283+K284+K285+K286+K287+K288+K289+K292+K293+K303+K329+K333+K335+K338+K339+K340+K341+K342+K343+K344+K345+K414+K415+K416+K417+K418+K419+K420+K421+K422+K423+K424+K425)</f>
        <v>0</v>
      </c>
      <c r="L487" s="113">
        <f>SUM(L14+L19+L20+L21+L30+L32+L33+L34+L35+L38+L40+L41+L42+L48+L53+L67+L79+L94+L95+L96+L98+L102+L117+L118+L119+L122+L123+L124+L125+L126++L127+L128+L129+L137+L138+L139+L149+L150+L151+L164+L165+L176+L184+L185+L187+L188+L189+L190+L191+L192+L193+L194+L195+L203+L204+L206+L208+L274+L275+L279+L283+L284+L285+L286+L287+L288+L289+L292+L293+L303+L329+L333+L335+L338+L339+L340+L341+L342+L343+L344+L345+L414+L415+L416+L417+L418+L419+L420+L421+L422+L423+L424+L425)</f>
        <v>608</v>
      </c>
      <c r="M487" s="113">
        <f t="shared" ref="M487:N487" si="443">SUM(M14+M19+M20+M21+M30+M32+M33+M34+M35+M38+M40+M41+M42+M48+M53+M67+M79+M94+M95+M96+M98+M102+M117+M118+M119+M122+M123+M124+M125+M126++M127+M128+M129+M137+M138+M139+M149+M150+M151+M164+M165+M176+M184+M185+M187+M188+M189+M190+M191+M192+M193+M194+M195+M203+M204+M206+M208+M274+M275+M279+M283+M284+M285+M286+M287+M288+M289+M292+M293+M303+M329+M333+M335+M338+M339+M340+M341+M342+M343+M344+M345+M414+M415+M416+M417+M418+M419+M420+M421+M422+M423+M424+M425)</f>
        <v>614</v>
      </c>
      <c r="N487" s="113">
        <f t="shared" si="443"/>
        <v>614</v>
      </c>
      <c r="O487" s="114"/>
      <c r="P487" s="111" t="s">
        <v>911</v>
      </c>
      <c r="Q487" s="112" t="s">
        <v>911</v>
      </c>
      <c r="R487" s="112" t="s">
        <v>911</v>
      </c>
      <c r="S487" s="113">
        <f>SUM(S14+S19+S20+S21+S30+S32+S33+S34+S35+S38+S40+S41+S42+S48+S53+S67+S79+S94+S95+S96+S98+S102+S117+S118+S119+S122+S123+S124+S125+S126++S127+S128+S129+S137+S138+S139+S149+S150+S151+S164+S165+S176+S184+S185+S187+S188+S189+S190+S191+S192+S193+S194+S195+S203+S204+S206+S208+S274+S275+S279+S283+S284+S285+S286+S287+S288+S289+S292+S293+S303+S329+S333+S335+S338+S339+S340+S341+S342+S343+S344+S345+S414+S415+S416+S417+S418+S419+S420+S421+S422+S423+S424+S425)</f>
        <v>633</v>
      </c>
      <c r="T487" s="113">
        <f>SUM(T14+T19+T20+T21+T30+T32+T33+T34+T35+T38+T40+T41+T42+T48+T53+T67+T79+T94+T95+T96+T98+T102+T117+T118+T119+T122+T123+T124+T125+T126++T127+T128+T129+T137+T138+T139+T149+T150+T151+T164+T165+T176+T184+T185+T187+T188+T189+T190+T191+T192+T193+T194+T195+T203+T204+T206+T208+T274+T275+T279+T283+T284+T285+T286+T287+T288+T289+T292+T293+T303+T329+T333+T335+T338+T339+T340+T341+T342+T343+T344+T345+T414+T415+T416+T417+T418+T419+T420+T421+T422+T423+T424+T425)</f>
        <v>1165</v>
      </c>
      <c r="U487" s="113">
        <f t="shared" ref="U487:X487" si="444">SUM(U14+U19+U20+U21+U30+U32+U33+U34+U35+U38+U40+U41+U42+U48+U53+U67+U79+U94+U95+U96+U98+U102+U117+U118+U119+U122+U123+U124+U125+U126++U127+U128+U129+U137+U138+U139+U149+U150+U151+U164+U165+U176+U184+U185+U187+U188+U189+U190+U191+U192+U193+U194+U195+U203+U204+U206+U208+U274+U275+U279+U283+U284+U285+U286+U287+U288+U289+U292+U293+U303+U329+U333+U335+U338+U339+U340+U341+U342+U343+U344+U345+U414+U415+U416+U417+U418+U419+U420+U421+U422+U423+U424+U425)</f>
        <v>168</v>
      </c>
      <c r="V487" s="113">
        <f t="shared" si="444"/>
        <v>936</v>
      </c>
      <c r="W487" s="113">
        <f t="shared" si="444"/>
        <v>937</v>
      </c>
      <c r="X487" s="113">
        <f t="shared" si="444"/>
        <v>937</v>
      </c>
      <c r="Y487" s="114"/>
      <c r="Z487" s="111" t="s">
        <v>911</v>
      </c>
      <c r="AA487" s="112" t="s">
        <v>911</v>
      </c>
      <c r="AB487" s="112" t="s">
        <v>911</v>
      </c>
      <c r="AC487" s="113">
        <f>SUM(AC14+AC19+AC20+AC21+AC30+AC32+AC33+AC34+AC35+AC38+AC40+AC41+AC42+AC48+AC53+AC67+AC79+AC94+AC95+AC96+AC98+AC102+AC117+AC118+AC119+AC122+AC123+AC124+AC125+AC126++AC127+AC128+AC129+AC137+AC138+AC139+AC149+AC150+AC151+AC164+AC165+AC176+AC184+AC185+AC187+AC188+AC189+AC190+AC191+AC192+AC193+AC194+AC195+AC203+AC204+AC206+AC208+AC274+AC275+AC279+AC283+AC284+AC285+AC286+AC287+AC288+AC289+AC292+AC293+AC303+AC329+AC333+AC335+AC338+AC339+AC340+AC341+AC342+AC343+AC344+AC345+AC414+AC415+AC416+AC417+AC418+AC419+AC420+AC421+AC422+AC423+AC424+AC425)</f>
        <v>690</v>
      </c>
      <c r="AD487" s="113">
        <f>SUM(AD14+AD19+AD20+AD21+AD30+AD32+AD33+AD34+AD35+AD38+AD40+AD41+AD42+AD48+AD53+AD67+AD79+AD94+AD95+AD96+AD98+AD102+AD117+AD118+AD119+AD122+AD123+AD124+AD125+AD126++AD127+AD128+AD129+AD137+AD138+AD139+AD149+AD150+AD151+AD164+AD165+AD176+AD184+AD185+AD187+AD188+AD189+AD190+AD191+AD192+AD193+AD194+AD195+AD203+AD204+AD206+AD208+AD274+AD275+AD279+AD283+AD284+AD285+AD286+AD287+AD288+AD289+AD292+AD293+AD303+AD329+AD333+AD335+AD338+AD339+AD340+AD341+AD342+AD343+AD344+AD345+AD414+AD415+AD416+AD417+AD418+AD419+AD420+AD421+AD422+AD423+AD424+AD425)</f>
        <v>818</v>
      </c>
      <c r="AE487" s="113">
        <f>SUM(AE14+AE19+AE20+AE21+AE30+AE32+AE33+AE34+AE35+AE38+AE40+AE41+AE42+AE48+AE53+AE67+AE79+AE94+AE95+AE96+AE98+AE102+AE117+AE118+AE119+AE122+AE123+AE124+AE125+AE126++AE127+AE128+AE129+AE137+AE138+AE139+AE149+AE150+AE151+AE164+AE165+AE176+AE184+AE185+AE187+AE188+AE189+AE190+AE191+AE192+AE193+AE194+AE195+AE203+AE204+AE206+AE208+AE274+AE275+AE279+AE283+AE284+AE285+AE286+AE287+AE288+AE289+AE292+AE293+AE303+AE329+AE333+AE335+AE338+AE339+AE340+AE341+AE342+AE343+AE344+AE345+AE414+AE415+AE416+AE417+AE418+AE419+AE420+AE421+AE422+AE423+AE424+AE425)</f>
        <v>235</v>
      </c>
      <c r="AF487" s="113">
        <f>SUM(AF14+AF19+AF20+AF21+AF30+AF32+AF33+AF34+AF35+AF38+AF40+AF41+AF42+AF48+AF53+AF67+AF79+AF94+AF95+AF96+AF98+AF102+AF117+AF118+AF119+AF122+AF123+AF124+AF125+AF126++AF127+AF128+AF129+AF137+AF138+AF139+AF149+AF150+AF151+AF164+AF165+AF176+AF184+AF185+AF187+AF188+AF189+AF190+AF191+AF192+AF193+AF194+AF195+AF203+AF204+AF206+AF208+AF274+AF275+AF279+AF283+AF284+AF285+AF286+AF287+AF288+AF289+AF292+AF293+AF303+AF329+AF333+AF335+AF338+AF339+AF340+AF341+AF342+AF343+AF344+AF345+AF414+AF415+AF416+AF417+AF418+AF419+AF420+AF421+AF422+AF423+AF424+AF425)</f>
        <v>568</v>
      </c>
      <c r="AG487" s="113">
        <f t="shared" ref="AG487:AH487" si="445">SUM(AG14+AG19+AG20+AG21+AG30+AG32+AG33+AG34+AG35+AG38+AG40+AG41+AG42+AG48+AG53+AG67+AG79+AG94+AG95+AG96+AG98+AG102+AG117+AG118+AG119+AG122+AG123+AG124+AG125+AG126++AG127+AG128+AG129+AG137+AG138+AG139+AG149+AG150+AG151+AG164+AG165+AG176+AG184+AG185+AG187+AG188+AG189+AG190+AG191+AG192+AG193+AG194+AG195+AG203+AG204+AG206+AG208+AG274+AG275+AG279+AG283+AG284+AG285+AG286+AG287+AG288+AG289+AG292+AG293+AG303+AG329+AG333+AG335+AG338+AG339+AG340+AG341+AG342+AG343+AG344+AG345+AG414+AG415+AG416+AG417+AG418+AG419+AG420+AG421+AG422+AG423+AG424+AG425)</f>
        <v>568</v>
      </c>
      <c r="AH487" s="113">
        <f t="shared" si="445"/>
        <v>568</v>
      </c>
      <c r="AI487" s="114"/>
      <c r="AJ487" s="111" t="s">
        <v>911</v>
      </c>
      <c r="AK487" s="112" t="s">
        <v>911</v>
      </c>
      <c r="AL487" s="112" t="s">
        <v>911</v>
      </c>
      <c r="AM487" s="113">
        <f>SUM(AM14+AM19+AM20+AM21+AM30+AM32+AM33+AM34+AM35+AM38+AM40+AM41+AM42+AM48+AM53+AM67+AM79+AM94+AM95+AM96+AM98+AM102+AM117+AM118+AM119+AM122+AM123+AM124+AM125+AM126++AM127+AM128+AM129+AM137+AM138+AM139+AM149+AM150+AM151+AM164+AM165+AM176+AM184+AM185+AM187+AM188+AM189+AM190+AM191+AM192+AM193+AM194+AM195+AM203+AM204+AM206+AM208+AM274+AM275+AM279+AM283+AM284+AM285+AM286+AM287+AM288+AM289+AM292+AM293+AM303+AM329+AM333+AM335+AM338+AM339+AM340+AM341+AM342+AM343+AM344+AM345+AM414+AM415+AM416+AM417+AM418+AM419+AM420+AM421+AM422+AM423+AM424+AM425)</f>
        <v>996</v>
      </c>
      <c r="AN487" s="113">
        <f>SUM(AN14+AN19+AN20+AN21+AN30+AN32+AN33+AN34+AN35+AN38+AN40+AN41+AN42+AN48+AN53+AN67+AN79+AN94+AN95+AN96+AN98+AN102+AN117+AN118+AN119+AN122+AN123+AN124+AN125+AN126++AN127+AN128+AN129+AN137+AN138+AN139+AN149+AN150+AN151+AN164+AN165+AN176+AN184+AN185+AN187+AN188+AN189+AN190+AN191+AN192+AN193+AN194+AN195+AN203+AN204+AN206+AN208+AN274+AN275+AN279+AN283+AN284+AN285+AN286+AN287+AN288+AN289+AN292+AN293+AN303+AN329+AN333+AN335+AN338+AN339+AN340+AN341+AN342+AN343+AN344+AN345+AN414+AN415+AN416+AN417+AN418+AN419+AN420+AN421+AN422+AN423+AN424+AN425)</f>
        <v>1448</v>
      </c>
      <c r="AO487" s="113">
        <f>SUM(AO14+AO19+AO20+AO21+AO30+AO32+AO33+AO34+AO35+AO38+AO40+AO41+AO42+AO48+AO53+AO67+AO79+AO94+AO95+AO96+AO98+AO102+AO117+AO118+AO119+AO122+AO123+AO124+AO125+AO126++AO127+AO128+AO129+AO137+AO138+AO139+AO149+AO150+AO151+AO164+AO165+AO176+AO184+AO185+AO187+AO188+AO189+AO190+AO191+AO192+AO193+AO194+AO195+AO203+AO204+AO206+AO208+AO274+AO275+AO279+AO283+AO284+AO285+AO286+AO287+AO288+AO289+AO292+AO293+AO303+AO329+AO333+AO335+AO338+AO339+AO340+AO341+AO342+AO343+AO344+AO345+AO414+AO415+AO416+AO417+AO418+AO419+AO420+AO421+AO422+AO423+AO424+AO425)</f>
        <v>323</v>
      </c>
      <c r="AP487" s="113">
        <f>SUM(AP14+AP19+AP20+AP21+AP30+AP32+AP33+AP34+AP35+AP38+AP40+AP41+AP42+AP48+AP53+AP67+AP79+AP94+AP95+AP96+AP98+AP102+AP117+AP118+AP119+AP122+AP123+AP124+AP125+AP126++AP127+AP128+AP129+AP137+AP138+AP139+AP149+AP150+AP151+AP164+AP165+AP176+AP184+AP185+AP187+AP188+AP189+AP190+AP191+AP192+AP193+AP194+AP195+AP203+AP204+AP206+AP208+AP274+AP275+AP279+AP283+AP284+AP285+AP286+AP287+AP288+AP289+AP292+AP293+AP303+AP329+AP333+AP335+AP338+AP339+AP340+AP341+AP342+AP343+AP344+AP345+AP414+AP415+AP416+AP417+AP418+AP419+AP420+AP421+AP422+AP423+AP424+AP425)</f>
        <v>1052</v>
      </c>
      <c r="AQ487" s="113">
        <f t="shared" ref="AQ487:AR487" si="446">SUM(AQ14+AQ19+AQ20+AQ21+AQ30+AQ32+AQ33+AQ34+AQ35+AQ38+AQ40+AQ41+AQ42+AQ48+AQ53+AQ67+AQ79+AQ94+AQ95+AQ96+AQ98+AQ102+AQ117+AQ118+AQ119+AQ122+AQ123+AQ124+AQ125+AQ126++AQ127+AQ128+AQ129+AQ137+AQ138+AQ139+AQ149+AQ150+AQ151+AQ164+AQ165+AQ176+AQ184+AQ185+AQ187+AQ188+AQ189+AQ190+AQ191+AQ192+AQ193+AQ194+AQ195+AQ203+AQ204+AQ206+AQ208+AQ274+AQ275+AQ279+AQ283+AQ284+AQ285+AQ286+AQ287+AQ288+AQ289+AQ292+AQ293+AQ303+AQ329+AQ333+AQ335+AQ338+AQ339+AQ340+AQ341+AQ342+AQ343+AQ344+AQ345+AQ414+AQ415+AQ416+AQ417+AQ418+AQ419+AQ420+AQ421+AQ422+AQ423+AQ424+AQ425)</f>
        <v>1052</v>
      </c>
      <c r="AR487" s="113">
        <f t="shared" si="446"/>
        <v>1052</v>
      </c>
      <c r="AS487" s="114"/>
      <c r="AT487" s="111" t="s">
        <v>911</v>
      </c>
      <c r="AU487" s="112" t="s">
        <v>911</v>
      </c>
      <c r="AV487" s="112" t="s">
        <v>911</v>
      </c>
      <c r="AW487" s="113">
        <f>SUM(AW14+AW19+AW20+AW21+AW30+AW32+AW33+AW34+AW35+AW38+AW40+AW41+AW42+AW48+AW53+AW67+AW79+AW94+AW95+AW96+AW98+AW102+AW117+AW118+AW119+AW122+AW123+AW124+AW125+AW126++AW127+AW128+AW129+AW137+AW138+AW139+AW149+AW150+AW151+AW164+AW165+AW176+AW184+AW185+AW187+AW188+AW189+AW190+AW191+AW192+AW193+AW194+AW195+AW203+AW204+AW206+AW208+AW274+AW275+AW279+AW283+AW284+AW285+AW286+AW287+AW288+AW289+AW292+AW293+AW303+AW329+AW333+AW335+AW338+AW339+AW340+AW341+AW342+AW343+AW344+AW345+AW414+AW415+AW416+AW417+AW418+AW419+AW420+AW421+AW422+AW423+AW424+AW425)</f>
        <v>1066</v>
      </c>
      <c r="AX487" s="142">
        <f>SUM(AX14+AX19+AX20+AX21+AX30+AX32+AX33+AX34+AX35+AX38+AX40+AX41+AX42+AX48+AX53+AX67+AX79+AX94+AX95+AX96+AX98+AX102+AX117+AX118+AX119+AX122+AX123+AX124+AX125+AX126++AX127+AX128+AX129+AX137+AX138+AX139+AX149+AX150+AX151+AX164+AX165+AX176+AX184+AX185+AX187+AX188+AX189+AX190+AX191+AX192+AX193+AX194+AX195+AX203+AX204+AX206+AX208+AX274+AX275+AX279+AX283+AX284+AX285+AX286+AX287+AX288+AX289+AX292+AX293+AX303+AX329+AX333+AX335+AX338+AX339+AX340+AX341+AX342+AX343+AX344+AX345+AX414+AX415+AX416+AX417+AX418+AX419+AX420+AX421+AX422+AX423+AX424+AX425)</f>
        <v>1221</v>
      </c>
      <c r="AY487" s="113">
        <f>SUM(AY14+AY19+AY20+AY21+AY30+AY32+AY33+AY34+AY35+AY38+AY40+AY41+AY42+AY48+AY53+AY67+AY79+AY94+AY95+AY96+AY98+AY102+AY117+AY118+AY119+AY122+AY123+AY124+AY125+AY126++AY127+AY128+AY129+AY137+AY138+AY139+AY149+AY150+AY151+AY164+AY165+AY176+AY184+AY185+AY187+AY188+AY189+AY190+AY191+AY192+AY193+AY194+AY195+AY203+AY204+AY206+AY208+AY274+AY275+AY279+AY283+AY284+AY285+AY286+AY287+AY288+AY289+AY292+AY293+AY303+AY329+AY333+AY335+AY338+AY339+AY340+AY341+AY342+AY343+AY344+AY345+AY414+AY415+AY416+AY417+AY418+AY419+AY420+AY421+AY422+AY423+AY424+AY425)</f>
        <v>155</v>
      </c>
      <c r="AZ487" s="113">
        <f>SUM(AZ14+AZ19+AZ20+AZ21+AZ30+AZ32+AZ33+AZ34+AZ35+AZ38+AZ40+AZ41+AZ42+AZ48+AZ53+AZ67+AZ79+AZ94+AZ95+AZ96+AZ98+AZ102+AZ117+AZ118+AZ119+AZ122+AZ123+AZ124+AZ125+AZ126++AZ127+AZ128+AZ129+AZ137+AZ138+AZ139+AZ149+AZ150+AZ151+AZ164+AZ165+AZ176+AZ184+AZ185+AZ187+AZ188+AZ189+AZ190+AZ191+AZ192+AZ193+AZ194+AZ195+AZ203+AZ204+AZ206+AZ208+AZ274+AZ275+AZ279+AZ283+AZ284+AZ285+AZ286+AZ287+AZ288+AZ289+AZ292+AZ293+AZ303+AZ329+AZ333+AZ335+AZ338+AZ339+AZ340+AZ341+AZ342+AZ343+AZ344+AZ345+AZ414+AZ415+AZ416+AZ417+AZ418+AZ419+AZ420+AZ421+AZ422+AZ423+AZ424+AZ425)</f>
        <v>947</v>
      </c>
      <c r="BA487" s="113">
        <f t="shared" ref="BA487:BB487" si="447">SUM(BA14+BA19+BA20+BA21+BA30+BA32+BA33+BA34+BA35+BA38+BA40+BA41+BA42+BA48+BA53+BA67+BA79+BA94+BA95+BA96+BA98+BA102+BA117+BA118+BA119+BA122+BA123+BA124+BA125+BA126++BA127+BA128+BA129+BA137+BA138+BA139+BA149+BA150+BA151+BA164+BA165+BA176+BA184+BA185+BA187+BA188+BA189+BA190+BA191+BA192+BA193+BA194+BA195+BA203+BA204+BA206+BA208+BA274+BA275+BA279+BA283+BA284+BA285+BA286+BA287+BA288+BA289+BA292+BA293+BA303+BA329+BA333+BA335+BA338+BA339+BA340+BA341+BA342+BA343+BA344+BA345+BA414+BA415+BA416+BA417+BA418+BA419+BA420+BA421+BA422+BA423+BA424+BA425)</f>
        <v>947</v>
      </c>
      <c r="BB487" s="113">
        <f t="shared" si="447"/>
        <v>947</v>
      </c>
      <c r="BC487" s="114"/>
      <c r="BD487" s="111" t="s">
        <v>911</v>
      </c>
      <c r="BE487" s="112" t="s">
        <v>911</v>
      </c>
      <c r="BF487" s="112" t="s">
        <v>911</v>
      </c>
      <c r="BG487" s="113">
        <f>SUM(BG14+BG19+BG20+BG21+BG30+BG32+BG33+BG34+BG35+BG38+BG40+BG41+BG42+BG48+BG53+BG67+BG79+BG94+BG95+BG96+BG98+BG102+BG117+BG118+BG119+BG122+BG123+BG124+BG125+BG126++BG127+BG128+BG129+BG137+BG138+BG139+BG149+BG150+BG151+BG164+BG165+BG176+BG184+BG185+BG187+BG188+BG189+BG190+BG191+BG192+BG193+BG194+BG195+BG203+BG204+BG206+BG208+BG274+BG275+BG279+BG283+BG284+BG285+BG286+BG287+BG288+BG289+BG292+BG293+BG303+BG329+BG333+BG335+BG338+BG339+BG340+BG341+BG342+BG343+BG344+BG345+BG414+BG415+BG416+BG417+BG418+BG419+BG420+BG421+BG422+BG423+BG424+BG425)</f>
        <v>1087</v>
      </c>
      <c r="BH487" s="113">
        <f>SUM(BH14+BH19+BH20+BH21+BH30+BH32+BH33+BH34+BH35+BH38+BH40+BH41+BH42+BH48+BH53+BH67+BH79+BH94+BH95+BH96+BH98+BH102+BH117+BH118+BH119+BH122+BH123+BH124+BH125+BH126++BH127+BH128+BH129+BH137+BH138+BH139+BH149+BH150+BH151+BH164+BH165+BH176+BH184+BH185+BH187+BH188+BH189+BH190+BH191+BH192+BH193+BH194+BH195+BH203+BH204+BH206+BH208+BH274+BH275+BH279+BH283+BH284+BH285+BH286+BH287+BH288+BH289+BH292+BH293+BH303+BH329+BH333+BH335+BH338+BH339+BH340+BH341+BH342+BH343+BH344+BH345+BH414+BH415+BH416+BH417+BH418+BH419+BH420+BH421+BH422+BH423+BH424+BH425)</f>
        <v>1315</v>
      </c>
      <c r="BI487" s="113">
        <f>SUM(BI14+BI19+BI20+BI21+BI30+BI32+BI33+BI34+BI35+BI38+BI40+BI41+BI42+BI48+BI53+BI67+BI79+BI94+BI95+BI96+BI98+BI102+BI117+BI118+BI119+BI122+BI123+BI124+BI125+BI126++BI127+BI128+BI129+BI137+BI138+BI139+BI149+BI150+BI151+BI164+BI165+BI176+BI184+BI185+BI187+BI188+BI189+BI190+BI191+BI192+BI193+BI194+BI195+BI203+BI204+BI206+BI208+BI274+BI275+BI279+BI283+BI284+BI285+BI286+BI287+BI288+BI289+BI292+BI293+BI303+BI329+BI333+BI335+BI338+BI339+BI340+BI341+BI342+BI343+BI344+BI345+BI414+BI415+BI416+BI417+BI418+BI419+BI420+BI421+BI422+BI423+BI424+BI425)</f>
        <v>173</v>
      </c>
      <c r="BJ487" s="113">
        <f>SUM(BJ14+BJ19+BJ20+BJ21+BJ30+BJ32+BJ33+BJ34+BJ35+BJ38+BJ40+BJ41+BJ42+BJ48+BJ53+BJ67+BJ79+BJ94+BJ95+BJ96+BJ98+BJ102+BJ117+BJ118+BJ119+BJ122+BJ123+BJ124+BJ125+BJ126++BJ127+BJ128+BJ129+BJ137+BJ138+BJ139+BJ149+BJ150+BJ151+BJ164+BJ165+BJ176+BJ184+BJ185+BJ187+BJ188+BJ189+BJ190+BJ191+BJ192+BJ193+BJ194+BJ195+BJ203+BJ204+BJ206+BJ208+BJ274+BJ275+BJ279+BJ283+BJ284+BJ285+BJ286+BJ287+BJ288+BJ289+BJ292+BJ293+BJ303+BJ329+BJ333+BJ335+BJ338+BJ339+BJ340+BJ341+BJ342+BJ343+BJ344+BJ345+BJ414+BJ415+BJ416+BJ417+BJ418+BJ419+BJ420+BJ421+BJ422+BJ423+BJ424+BJ425)</f>
        <v>898</v>
      </c>
      <c r="BK487" s="113">
        <f t="shared" ref="BK487:BL487" si="448">SUM(BK14+BK19+BK20+BK21+BK30+BK32+BK33+BK34+BK35+BK38+BK40+BK41+BK42+BK48+BK53+BK67+BK79+BK94+BK95+BK96+BK98+BK102+BK117+BK118+BK119+BK122+BK123+BK124+BK125+BK126++BK127+BK128+BK129+BK137+BK138+BK139+BK149+BK150+BK151+BK164+BK165+BK176+BK184+BK185+BK187+BK188+BK189+BK190+BK191+BK192+BK193+BK194+BK195+BK203+BK204+BK206+BK208+BK274+BK275+BK279+BK283+BK284+BK285+BK286+BK287+BK288+BK289+BK292+BK293+BK303+BK329+BK333+BK335+BK338+BK339+BK340+BK341+BK342+BK343+BK344+BK345+BK414+BK415+BK416+BK417+BK418+BK419+BK420+BK421+BK422+BK423+BK424+BK425)</f>
        <v>898</v>
      </c>
      <c r="BL487" s="113">
        <f t="shared" si="448"/>
        <v>898</v>
      </c>
      <c r="BM487" s="114"/>
      <c r="BN487" s="111" t="s">
        <v>911</v>
      </c>
      <c r="BO487" s="112" t="s">
        <v>911</v>
      </c>
      <c r="BP487" s="112" t="s">
        <v>911</v>
      </c>
      <c r="BQ487" s="113">
        <f>SUM(BQ14+BQ19+BQ20+BQ21+BQ30+BQ32+BQ33+BQ34+BQ35+BQ38+BQ40+BQ41+BQ42+BQ48+BQ53+BQ67+BQ79+BQ94+BQ95+BQ96+BQ98+BQ102+BQ117+BQ118+BQ119+BQ122+BQ123+BQ124+BQ125+BQ126++BQ127+BQ128+BQ129+BQ137+BQ138+BQ139+BQ149+BQ150+BQ151+BQ164+BQ165+BQ176+BQ184+BQ185+BQ187+BQ188+BQ189+BQ190+BQ191+BQ192+BQ193+BQ194+BQ195+BQ203+BQ204+BQ206+BQ208+BQ274+BQ275+BQ279+BQ283+BQ284+BQ285+BQ286+BQ287+BQ288+BQ289+BQ292+BQ293+BQ303+BQ329+BQ333+BQ335+BQ338+BQ339+BQ340+BQ341+BQ342+BQ343+BQ344+BQ345+BQ414+BQ415+BQ416+BQ417+BQ418+BQ419+BQ420+BQ421+BQ422+BQ423+BQ424+BQ425)</f>
        <v>1334</v>
      </c>
      <c r="BR487" s="113">
        <f>SUM(BR14+BR19+BR20+BR21+BR30+BR32+BR33+BR34+BR35+BR38+BR40+BR41+BR42+BR48+BR53+BR67+BR79+BR94+BR95+BR96+BR98+BR102+BR117+BR118+BR119+BR122+BR123+BR124+BR125+BR126++BR127+BR128+BR129+BR137+BR138+BR139+BR149+BR150+BR151+BR164+BR165+BR176+BR184+BR185+BR187+BR188+BR189+BR190+BR191+BR192+BR193+BR194+BR195+BR203+BR204+BR206+BR208+BR274+BR275+BR279+BR283+BR284+BR285+BR286+BR287+BR288+BR289+BR292+BR293+BR303+BR329+BR333+BR335+BR338+BR339+BR340+BR341+BR342+BR343+BR344+BR345+BR414+BR415+BR416+BR417+BR418+BR419+BR420+BR421+BR422+BR423+BR424+BR425)</f>
        <v>1726</v>
      </c>
      <c r="BS487" s="113">
        <f>SUM(BS14+BS19+BS20+BS21+BS30+BS32+BS33+BS34+BS35+BS38+BS40+BS41+BS42+BS48+BS53+BS67+BS79+BS94+BS95+BS96+BS98+BS102+BS117+BS118+BS119+BS122+BS123+BS124+BS125+BS126++BS127+BS128+BS129+BS137+BS138+BS139+BS149+BS150+BS151+BS164+BS165+BS176+BS184+BS185+BS187+BS188+BS189+BS190+BS191+BS192+BS193+BS194+BS195+BS203+BS204+BS206+BS208+BS274+BS275+BS279+BS283+BS284+BS285+BS286+BS287+BS288+BS289+BS292+BS293+BS303+BS329+BS333+BS335+BS338+BS339+BS340+BS341+BS342+BS343+BS344+BS345+BS414+BS415+BS416+BS417+BS418+BS419+BS420+BS421+BS422+BS423+BS424+BS425)</f>
        <v>295</v>
      </c>
      <c r="BT487" s="113">
        <f>SUM(BT14+BT19+BT20+BT21+BT30+BT32+BT33+BT34+BT35+BT38+BT40+BT41+BT42+BT48+BT53+BT67+BT79+BT94+BT95+BT96+BT98+BT102+BT117+BT118+BT119+BT122+BT123+BT124+BT125+BT126++BT127+BT128+BT129+BT137+BT138+BT139+BT149+BT150+BT151+BT164+BT165+BT176+BT184+BT185+BT187+BT188+BT189+BT190+BT191+BT192+BT193+BT194+BT195+BT203+BT204+BT206+BT208+BT274+BT275+BT279+BT283+BT284+BT285+BT286+BT287+BT288+BT289+BT292+BT293+BT303+BT329+BT333+BT335+BT338+BT339+BT340+BT341+BT342+BT343+BT344+BT345+BT414+BT415+BT416+BT417+BT418+BT419+BT420+BT421+BT422+BT423+BT424+BT425)</f>
        <v>1324</v>
      </c>
      <c r="BU487" s="113">
        <f t="shared" ref="BU487:BV487" si="449">SUM(BU14+BU19+BU20+BU21+BU30+BU32+BU33+BU34+BU35+BU38+BU40+BU41+BU42+BU48+BU53+BU67+BU79+BU94+BU95+BU96+BU98+BU102+BU117+BU118+BU119+BU122+BU123+BU124+BU125+BU126++BU127+BU128+BU129+BU137+BU138+BU139+BU149+BU150+BU151+BU164+BU165+BU176+BU184+BU185+BU187+BU188+BU189+BU190+BU191+BU192+BU193+BU194+BU195+BU203+BU204+BU206+BU208+BU274+BU275+BU279+BU283+BU284+BU285+BU286+BU287+BU288+BU289+BU292+BU293+BU303+BU329+BU333+BU335+BU338+BU339+BU340+BU341+BU342+BU343+BU344+BU345+BU414+BU415+BU416+BU417+BU418+BU419+BU420+BU421+BU422+BU423+BU424+BU425)</f>
        <v>1324</v>
      </c>
      <c r="BV487" s="113">
        <f t="shared" si="449"/>
        <v>1324</v>
      </c>
      <c r="BW487" s="114"/>
      <c r="BX487" s="111" t="s">
        <v>911</v>
      </c>
      <c r="BY487" s="112" t="s">
        <v>911</v>
      </c>
      <c r="BZ487" s="112" t="s">
        <v>911</v>
      </c>
      <c r="CA487" s="113">
        <f>SUM(CA14+CA19+CA20+CA21+CA30+CA32+CA33+CA34+CA35+CA38+CA40+CA41+CA42+CA48+CA53+CA67+CA79+CA94+CA95+CA96+CA98+CA102+CA117+CA118+CA119+CA122+CA123+CA124+CA125+CA126++CA127+CA128+CA129+CA137+CA138+CA139+CA149+CA150+CA151+CA164+CA165+CA176+CA184+CA185+CA187+CA188+CA189+CA190+CA191+CA192+CA193+CA194+CA195+CA203+CA204+CA206+CA208+CA274+CA275+CA279+CA283+CA284+CA285+CA286+CA287+CA288+CA289+CA292+CA293+CA303+CA329+CA333+CA335+CA338+CA339+CA340+CA341+CA342+CA343+CA344+CA345+CA414+CA415+CA416+CA417+CA418+CA419+CA420+CA421+CA422+CA423+CA424+CA425)</f>
        <v>905</v>
      </c>
      <c r="CB487" s="113">
        <f>SUM(CB14+CB19+CB20+CB21+CB30+CB32+CB33+CB34+CB35+CB38+CB40+CB41+CB42+CB48+CB53+CB67+CB79+CB94+CB95+CB96+CB98+CB102+CB117+CB118+CB119+CB122+CB123+CB124+CB125+CB126++CB127+CB128+CB129+CB137+CB138+CB139+CB149+CB150+CB151+CB164+CB165+CB176+CB184+CB185+CB187+CB188+CB189+CB190+CB191+CB192+CB193+CB194+CB195+CB203+CB204+CB206+CB208+CB274+CB275+CB279+CB283+CB284+CB285+CB286+CB287+CB288+CB289+CB292+CB293+CB303+CB329+CB333+CB335+CB338+CB339+CB340+CB341+CB342+CB343+CB344+CB345+CB414+CB415+CB416+CB417+CB418+CB419+CB420+CB421+CB422+CB423+CB424+CB425)</f>
        <v>1382</v>
      </c>
      <c r="CC487" s="113">
        <f>SUM(CC14+CC19+CC20+CC21+CC30+CC32+CC33+CC34+CC35+CC38+CC40+CC41+CC42+CC48+CC53+CC67+CC79+CC94+CC95+CC96+CC98+CC102+CC117+CC118+CC119+CC122+CC123+CC124+CC125+CC126++CC127+CC128+CC129+CC137+CC138+CC139+CC149+CC150+CC151+CC164+CC165+CC176+CC184+CC185+CC187+CC188+CC189+CC190+CC191+CC192+CC193+CC194+CC195+CC203+CC204+CC206+CC208+CC274+CC275+CC279+CC283+CC284+CC285+CC286+CC287+CC288+CC289+CC292+CC293+CC303+CC329+CC333+CC335+CC338+CC339+CC340+CC341+CC342+CC343+CC344+CC345+CC414+CC415+CC416+CC417+CC418+CC419+CC420+CC421+CC422+CC423+CC424+CC425)</f>
        <v>293</v>
      </c>
      <c r="CD487" s="113">
        <f>SUM(CD14+CD19+CD20+CD21+CD30+CD32+CD33+CD34+CD35+CD38+CD40+CD41+CD42+CD48+CD53+CD67+CD79+CD94+CD95+CD96+CD98+CD102+CD117+CD118+CD119+CD122+CD123+CD124+CD125+CD126++CD127+CD128+CD129+CD137+CD138+CD139+CD149+CD150+CD151+CD164+CD165+CD176+CD184+CD185+CD187+CD188+CD189+CD190+CD191+CD192+CD193+CD194+CD195+CD203+CD204+CD206+CD208+CD274+CD275+CD279+CD283+CD284+CD285+CD286+CD287+CD288+CD289+CD292+CD293+CD303+CD329+CD333+CD335+CD338+CD339+CD340+CD341+CD342+CD343+CD344+CD345+CD414+CD415+CD416+CD417+CD418+CD419+CD420+CD421+CD422+CD423+CD424+CD425)</f>
        <v>991</v>
      </c>
      <c r="CE487" s="113">
        <f t="shared" ref="CE487:CF487" si="450">SUM(CE14+CE19+CE20+CE21+CE30+CE32+CE33+CE34+CE35+CE38+CE40+CE41+CE42+CE48+CE53+CE67+CE79+CE94+CE95+CE96+CE98+CE102+CE117+CE118+CE119+CE122+CE123+CE124+CE125+CE126++CE127+CE128+CE129+CE137+CE138+CE139+CE149+CE150+CE151+CE164+CE165+CE176+CE184+CE185+CE187+CE188+CE189+CE190+CE191+CE192+CE193+CE194+CE195+CE203+CE204+CE206+CE208+CE274+CE275+CE279+CE283+CE284+CE285+CE286+CE287+CE288+CE289+CE292+CE293+CE303+CE329+CE333+CE335+CE338+CE339+CE340+CE341+CE342+CE343+CE344+CE345+CE414+CE415+CE416+CE417+CE418+CE419+CE420+CE421+CE422+CE423+CE424+CE425)</f>
        <v>1002</v>
      </c>
      <c r="CF487" s="113">
        <f t="shared" si="450"/>
        <v>1002</v>
      </c>
      <c r="CG487" s="114"/>
      <c r="CH487" s="111" t="s">
        <v>911</v>
      </c>
      <c r="CI487" s="112" t="s">
        <v>911</v>
      </c>
      <c r="CJ487" s="112" t="s">
        <v>911</v>
      </c>
      <c r="CK487" s="113">
        <f>SUM(CK14+CK19+CK20+CK21+CK30+CK32+CK33+CK34+CK35+CK38+CK40+CK41+CK42+CK48+CK53+CK67+CK79+CK94+CK95+CK96+CK98+CK102+CK117+CK118+CK119+CK122+CK123+CK124+CK125+CK126++CK127+CK128+CK129+CK137+CK138+CK139+CK149+CK150+CK151+CK164+CK165+CK176+CK184+CK185+CK187+CK188+CK189+CK190+CK191+CK192+CK193+CK194+CK195+CK203+CK204+CK206+CK208+CK274+CK275+CK279+CK283+CK284+CK285+CK286+CK287+CK288+CK289+CK292+CK293+CK303+CK329+CK333+CK335+CK338+CK339+CK340+CK341+CK342+CK343+CK344+CK345+CK414+CK415+CK416+CK417+CK418+CK419+CK420+CK421+CK422+CK423+CK424+CK425)</f>
        <v>7285</v>
      </c>
      <c r="CL487" s="113">
        <f>SUM(CL14+CL19+CL20+CL21+CL30+CL32+CL33+CL34+CL35+CL38+CL40+CL41+CL42+CL48+CL53+CL67+CL79+CL94+CL95+CL96+CL98+CL102+CL117+CL118+CL119+CL122+CL123+CL124+CL125+CL126++CL127+CL128+CL129+CL137+CL138+CL139+CL149+CL150+CL151+CL164+CL165+CL176+CL184+CL185+CL187+CL188+CL189+CL190+CL191+CL192+CL193+CL194+CL195+CL203+CL204+CL206+CL208+CL274+CL275+CL279+CL283+CL284+CL285+CL286+CL287+CL288+CL289+CL292+CL293+CL303+CL329+CL333+CL335+CL338+CL339+CL340+CL341+CL342+CL343+CL344+CL345+CL414+CL415+CL416+CL417+CL418+CL419+CL420+CL421+CL422+CL423+CL424+CL425)</f>
        <v>9750</v>
      </c>
      <c r="CM487" s="113">
        <f>SUM(CM14+CM19+CM20+CM21+CM30+CM32+CM33+CM34+CM35+CM38+CM40+CM41+CM42+CM48+CM53+CM67+CM79+CM94+CM95+CM96+CM98+CM102+CM117+CM118+CM119+CM122+CM123+CM124+CM125+CM126++CM127+CM128+CM129+CM137+CM138+CM139+CM149+CM150+CM151+CM164+CM165+CM176+CM184+CM185+CM187+CM188+CM189+CM190+CM191+CM192+CM193+CM194+CM195+CM203+CM204+CM206+CM208+CM274+CM275+CM279+CM283+CM284+CM285+CM286+CM287+CM288+CM289+CM292+CM293+CM303+CM329+CM333+CM335+CM338+CM339+CM340+CM341+CM342+CM343+CM344+CM345+CM414+CM415+CM416+CM417+CM418+CM419+CM420+CM421+CM422+CM423+CM424+CM425)</f>
        <v>1642</v>
      </c>
      <c r="CN487" s="113">
        <f t="shared" ref="CN487:CP487" si="451">SUM(CN14+CN19+CN20+CN21+CN30+CN32+CN33+CN34+CN35+CN38+CN40+CN41+CN42+CN48+CN53+CN67+CN79+CN94+CN95+CN96+CN98+CN102+CN117+CN118+CN119+CN122+CN123+CN124+CN125+CN126++CN127+CN128+CN129+CN137+CN138+CN139+CN149+CN150+CN151+CN164+CN165+CN176+CN184+CN185+CN187+CN188+CN189+CN190+CN191+CN192+CN193+CN194+CN195+CN203+CN204+CN206+CN208+CN274+CN275+CN279+CN283+CN284+CN285+CN286+CN287+CN288+CN289+CN292+CN293+CN303+CN329+CN333+CN335+CN338+CN339+CN340+CN341+CN342+CN343+CN344+CN345+CN414+CN415+CN416+CN417+CN418+CN419+CN420+CN421+CN422+CN423+CN424+CN425)</f>
        <v>7324</v>
      </c>
      <c r="CO487" s="113">
        <f t="shared" si="451"/>
        <v>7342</v>
      </c>
      <c r="CP487" s="113">
        <f t="shared" si="451"/>
        <v>7342</v>
      </c>
      <c r="CR487" s="261">
        <f t="shared" si="411"/>
        <v>39</v>
      </c>
    </row>
    <row r="488" spans="2:96" ht="15.75" customHeight="1" x14ac:dyDescent="0.25">
      <c r="B488" s="418"/>
      <c r="C488" s="419"/>
      <c r="D488" s="419"/>
      <c r="E488" s="37" t="s">
        <v>916</v>
      </c>
      <c r="F488" s="105" t="s">
        <v>911</v>
      </c>
      <c r="G488" s="106" t="s">
        <v>911</v>
      </c>
      <c r="H488" s="106" t="s">
        <v>911</v>
      </c>
      <c r="I488" s="107">
        <f>SUM(I13+I18+I26+I27+I28+I29+I31+I39+I54+I55+I61+I65+I66+I75+I76+I78+I92+I93+I97+I99+I101+I105+I120+I121+I135+I136+I146+I147+I148+I158+I159+I163+I171+I172+I173+I174+I175+I182+I183+I186+I197+I200+I201+I209+I212+I213+I276+I277+I278+I310+I317+I328+I330+I331+I332+I334+I336+I337+I397+I401+I405+I406+I412+I413)</f>
        <v>800</v>
      </c>
      <c r="J488" s="107">
        <f>SUM(J13+J18+J26+J27+J28+J29+J31+J39+J54+J55+J61+J65+J66+J75+J76+J78+J92+J93+J97+J99+J101+J105+J120+J121+J135+J136+J146+J147+J148+J158+J159+J163+J171+J172+J173+J174+J175+J182+J183+J186+J197+J200+J201+J209+J212+J213+J276+J277+J278+J310+J317+J328+J330+J331+J332+J334+J336+J337+J397+J401+J405+J406+J412+J413)</f>
        <v>1021</v>
      </c>
      <c r="K488" s="107">
        <f>SUM(K13+K18+K26+K27+K28+K29+K31+K39+K54+K55+K61+K65+K66+K75+K76+K78+K92+K93+K97+K99+K101+K105+K120+K121+K135+K136+K146+K147+K148+K158+K159+K163+K171+K172+K173+K174+K175+K182+K183+K186+K197+K200+K201+K209+K212+K213+K276+K277+K278+K310+K317+K328+K330+K331+K332+K334+K336+K337+K397+K401+K405+K406+K412+K413)</f>
        <v>73</v>
      </c>
      <c r="L488" s="107">
        <f>SUM(L13+L18+L26+L27+L28+L29+L31+L39+L54+L55+L61+L65+L66+L75+L76+L78+L92+L93+L97+L99+L101+L105+L120+L121+L135+L136+L146+L147+L148+L158+L159+L163+L171+L172+L173+L174+L175+L182+L183+L186+L197+L200+L201+L209+L212+L213+L276+L277+L278+L310+L317+L328+L330+L331+L332+L334+L336+L337+L397+L401+L405+L406+L412+L413)</f>
        <v>889</v>
      </c>
      <c r="M488" s="107">
        <f t="shared" ref="M488:N488" si="452">SUM(M13+M18+M26+M27+M28+M29+M31+M39+M54+M55+M61+M65+M66+M75+M76+M78+M92+M93+M97+M99+M101+M105+M120+M121+M135+M136+M146+M147+M148+M158+M159+M163+M171+M172+M173+M174+M175+M182+M183+M186+M197+M200+M201+M209+M212+M213+M276+M277+M278+M310+M317+M328+M330+M331+M332+M334+M336+M337+M397+M401+M405+M406+M412+M413)</f>
        <v>882</v>
      </c>
      <c r="N488" s="107">
        <f t="shared" si="452"/>
        <v>884</v>
      </c>
      <c r="O488" s="115"/>
      <c r="P488" s="105" t="s">
        <v>911</v>
      </c>
      <c r="Q488" s="106" t="s">
        <v>911</v>
      </c>
      <c r="R488" s="106" t="s">
        <v>911</v>
      </c>
      <c r="S488" s="107">
        <f>SUM(S13+S18+S26+S27+S28+S29+S31+S39+S54+S55+S61+S65+S66+S75+S76+S78+S92+S93+S97+S99+S101+S105+S120+S121+S135+S136+S146+S147+S148+S158+S159+S163+S171+S172+S173+S174+S175+S182+S183+S186+S197+S200+S201+S209+S212+S213+S276+S277+S278+S310+S317+S328+S330+S331+S332+S334+S336+S337+S397+S401+S405+S406+S412+S413)</f>
        <v>814</v>
      </c>
      <c r="T488" s="107">
        <f>SUM(T13+T18+T26+T27+T28+T29+T31+T39+T54+T55+T61+T65+T66+T75+T76+T78+T92+T93+T97+T99+T101+T105+T120+T121+T135+T136+T146+T147+T148+T158+T159+T163+T171+T172+T173+T174+T175+T182+T183+T186+T197+T200+T201+T209+T212+T213+T276+T277+T278+T310+T317+T328+T330+T331+T332+T334+T336+T337+T397+T401+T405+T406+T412+T413)</f>
        <v>1142</v>
      </c>
      <c r="U488" s="107">
        <f t="shared" ref="U488:X488" si="453">SUM(U13+U18+U26+U27+U28+U29+U31+U39+U54+U55+U61+U65+U66+U75+U76+U78+U92+U93+U97+U99+U101+U105+U120+U121+U135+U136+U146+U147+U148+U158+U159+U163+U171+U172+U173+U174+U175+U182+U183+U186+U197+U200+U201+U209+U212+U213+U276+U277+U278+U310+U317+U328+U330+U331+U332+U334+U336+U337+U397+U401+U405+U406+U412+U413)</f>
        <v>290</v>
      </c>
      <c r="V488" s="107">
        <f t="shared" si="453"/>
        <v>802</v>
      </c>
      <c r="W488" s="107">
        <f t="shared" si="453"/>
        <v>836</v>
      </c>
      <c r="X488" s="107">
        <f t="shared" si="453"/>
        <v>836</v>
      </c>
      <c r="Y488" s="115"/>
      <c r="Z488" s="105" t="s">
        <v>911</v>
      </c>
      <c r="AA488" s="106" t="s">
        <v>911</v>
      </c>
      <c r="AB488" s="106" t="s">
        <v>911</v>
      </c>
      <c r="AC488" s="107">
        <f>SUM(AC13+AC18+AC26+AC27+AC28+AC29+AC31+AC39+AC54+AC55+AC61+AC65+AC66+AC75+AC76+AC78+AC92+AC93+AC97+AC99+AC101+AC105+AC120+AC121+AC135+AC136+AC146+AC147+AC148+AC158+AC159+AC163+AC171+AC172+AC173+AC174+AC175+AC182+AC183+AC186+AC197+AC200+AC201+AC209+AC212+AC213+AC276+AC277+AC278+AC310+AC317+AC328+AC330+AC331+AC332+AC334+AC336+AC337+AC397+AC401+AC405+AC406+AC412+AC413)</f>
        <v>936</v>
      </c>
      <c r="AD488" s="107">
        <f>SUM(AD13+AD18+AD26+AD27+AD28+AD29+AD31+AD39+AD54+AD55+AD61+AD65+AD66+AD75+AD76+AD78+AD92+AD93+AD97+AD99+AD101+AD105+AD120+AD121+AD135+AD136+AD146+AD147+AD148+AD158+AD159+AD163+AD171+AD172+AD173+AD174+AD175+AD182+AD183+AD186+AD197+AD200+AD201+AD209+AD212+AD213+AD276+AD277+AD278+AD310+AD317+AD328+AD330+AD331+AD332+AD334+AD336+AD337+AD397+AD401+AD405+AD406+AD412+AD413)</f>
        <v>1216</v>
      </c>
      <c r="AE488" s="107">
        <f>SUM(AE13+AE18+AE26+AE27+AE28+AE29+AE31+AE39+AE54+AE55+AE61+AE65+AE66+AE75+AE76+AE78+AE92+AE93+AE97+AE99+AE101+AE105+AE120+AE121+AE135+AE136+AE146+AE147+AE148+AE158+AE159+AE163+AE171+AE172+AE173+AE174+AE175+AE182+AE183+AE186+AE197+AE200+AE201+AE209+AE212+AE213+AE276+AE277+AE278+AE310+AE317+AE328+AE330+AE331+AE332+AE334+AE336+AE337+AE397+AE401+AE405+AE406+AE412+AE413)</f>
        <v>384</v>
      </c>
      <c r="AF488" s="107">
        <f>SUM(AF13+AF18+AF26+AF27+AF28+AF29+AF31+AF39+AF54+AF55+AF61+AF65+AF66+AF75+AF76+AF78+AF92+AF93+AF97+AF99+AF101+AF105+AF120+AF121+AF135+AF136+AF146+AF147+AF148+AF158+AF159+AF163+AF171+AF172+AF173+AF174+AF175+AF182+AF183+AF186+AF197+AF200+AF201+AF209+AF212+AF213+AF276+AF277+AF278+AF310+AF317+AF328+AF330+AF331+AF332+AF334+AF336+AF337+AF397+AF401+AF405+AF406+AF412+AF413)</f>
        <v>1010</v>
      </c>
      <c r="AG488" s="107">
        <f t="shared" ref="AG488:AH488" si="454">SUM(AG13+AG18+AG26+AG27+AG28+AG29+AG31+AG39+AG54+AG55+AG61+AG65+AG66+AG75+AG76+AG78+AG92+AG93+AG97+AG99+AG101+AG105+AG120+AG121+AG135+AG136+AG146+AG147+AG148+AG158+AG159+AG163+AG171+AG172+AG173+AG174+AG175+AG182+AG183+AG186+AG197+AG200+AG201+AG209+AG212+AG213+AG276+AG277+AG278+AG310+AG317+AG328+AG330+AG331+AG332+AG334+AG336+AG337+AG397+AG401+AG405+AG406+AG412+AG413)</f>
        <v>1010</v>
      </c>
      <c r="AH488" s="107">
        <f t="shared" si="454"/>
        <v>1010</v>
      </c>
      <c r="AI488" s="115"/>
      <c r="AJ488" s="105" t="s">
        <v>911</v>
      </c>
      <c r="AK488" s="106" t="s">
        <v>911</v>
      </c>
      <c r="AL488" s="106" t="s">
        <v>911</v>
      </c>
      <c r="AM488" s="107">
        <f>SUM(AM13+AM18+AM26+AM27+AM28+AM29+AM31+AM39+AM54+AM55+AM61+AM65+AM66+AM75+AM76+AM78+AM92+AM93+AM97+AM99+AM101+AM105+AM120+AM121+AM135+AM136+AM146+AM147+AM148+AM158+AM159+AM163+AM171+AM172+AM173+AM174+AM175+AM182+AM183+AM186+AM197+AM200+AM201+AM209+AM212+AM213+AM276+AM277+AM278+AM310+AM317+AM328+AM330+AM331+AM332+AM334+AM336+AM337+AM397+AM401+AM405+AM406+AM412+AM413)</f>
        <v>943</v>
      </c>
      <c r="AN488" s="107">
        <f>SUM(AN13+AN18+AN26+AN27+AN28+AN29+AN31+AN39+AN54+AN55+AN61+AN65+AN66+AN75+AN76+AN78+AN92+AN93+AN97+AN99+AN101+AN105+AN120+AN121+AN135+AN136+AN146+AN147+AN148+AN158+AN159+AN163+AN171+AN172+AN173+AN174+AN175+AN182+AN183+AN186+AN197+AN200+AN201+AN209+AN212+AN213+AN276+AN277+AN278+AN310+AN317+AN328+AN330+AN331+AN332+AN334+AN336+AN337+AN397+AN401+AN405+AN406+AN412+AN413)</f>
        <v>1269</v>
      </c>
      <c r="AO488" s="107">
        <f>SUM(AO13+AO18+AO26+AO27+AO28+AO29+AO31+AO39+AO54+AO55+AO61+AO65+AO66+AO75+AO76+AO78+AO92+AO93+AO97+AO99+AO101+AO105+AO120+AO121+AO135+AO136+AO146+AO147+AO148+AO158+AO159+AO163+AO171+AO172+AO173+AO174+AO175+AO182+AO183+AO186+AO197+AO200+AO201+AO209+AO212+AO213+AO276+AO277+AO278+AO310+AO317+AO328+AO330+AO331+AO332+AO334+AO336+AO337+AO397+AO401+AO405+AO406+AO412+AO413)</f>
        <v>294</v>
      </c>
      <c r="AP488" s="107">
        <f>SUM(AP13+AP18+AP26+AP27+AP28+AP29+AP31+AP39+AP54+AP55+AP61+AP65+AP66+AP75+AP76+AP78+AP92+AP93+AP97+AP99+AP101+AP105+AP120+AP121+AP135+AP136+AP146+AP147+AP148+AP158+AP159+AP163+AP171+AP172+AP173+AP174+AP175+AP182+AP183+AP186+AP197+AP200+AP201+AP209+AP212+AP213+AP276+AP277+AP278+AP310+AP317+AP328+AP330+AP331+AP332+AP334+AP336+AP337+AP397+AP401+AP405+AP406+AP412+AP413)</f>
        <v>977</v>
      </c>
      <c r="AQ488" s="107">
        <f t="shared" ref="AQ488:AR488" si="455">SUM(AQ13+AQ18+AQ26+AQ27+AQ28+AQ29+AQ31+AQ39+AQ54+AQ55+AQ61+AQ65+AQ66+AQ75+AQ76+AQ78+AQ92+AQ93+AQ97+AQ99+AQ101+AQ105+AQ120+AQ121+AQ135+AQ136+AQ146+AQ147+AQ148+AQ158+AQ159+AQ163+AQ171+AQ172+AQ173+AQ174+AQ175+AQ182+AQ183+AQ186+AQ197+AQ200+AQ201+AQ209+AQ212+AQ213+AQ276+AQ277+AQ278+AQ310+AQ317+AQ328+AQ330+AQ331+AQ332+AQ334+AQ336+AQ337+AQ397+AQ401+AQ405+AQ406+AQ412+AQ413)</f>
        <v>977</v>
      </c>
      <c r="AR488" s="107">
        <f t="shared" si="455"/>
        <v>977</v>
      </c>
      <c r="AS488" s="115"/>
      <c r="AT488" s="105" t="s">
        <v>911</v>
      </c>
      <c r="AU488" s="106" t="s">
        <v>911</v>
      </c>
      <c r="AV488" s="106" t="s">
        <v>911</v>
      </c>
      <c r="AW488" s="107">
        <f>SUM(AW13+AW18+AW26+AW27+AW28+AW29+AW31+AW39+AW54+AW55+AW61+AW65+AW66+AW75+AW76+AW78+AW92+AW93+AW97+AW99+AW101+AW105+AW120+AW121+AW135+AW136+AW146+AW147+AW148+AW158+AW159+AW163+AW171+AW172+AW173+AW174+AW175+AW182+AW183+AW186+AW197+AW200+AW201+AW209+AW212+AW213+AW276+AW277+AW278+AW310+AW317+AW328+AW330+AW331+AW332+AW334+AW336+AW337+AW397+AW401+AW405+AW406+AW412+AW413)</f>
        <v>1422</v>
      </c>
      <c r="AX488" s="140">
        <f>SUM(AX13+AX18+AX26+AX27+AX28+AX29+AX31+AX39+AX54+AX55+AX61+AX65+AX66+AX75+AX76+AX78+AX92+AX93+AX97+AX99+AX101+AX105+AX120+AX121+AX135+AX136+AX146+AX147+AX148+AX158+AX159+AX163+AX171+AX172+AX173+AX174+AX175+AX182+AX183+AX186+AX197+AX200+AX201+AX209+AX212+AX213+AX276+AX277+AX278+AX310+AX317+AX328+AX330+AX331+AX332+AX334+AX336+AX337+AX397+AX401+AX405+AX406+AX412+AX413)</f>
        <v>1697</v>
      </c>
      <c r="AY488" s="107">
        <f>SUM(AY13+AY18+AY26+AY27+AY28+AY29+AY31+AY39+AY54+AY55+AY61+AY65+AY66+AY75+AY76+AY78+AY92+AY93+AY97+AY99+AY101+AY105+AY120+AY121+AY135+AY136+AY146+AY147+AY148+AY158+AY159+AY163+AY171+AY172+AY173+AY174+AY175+AY182+AY183+AY186+AY197+AY200+AY201+AY209+AY212+AY213+AY276+AY277+AY278+AY310+AY317+AY328+AY330+AY331+AY332+AY334+AY336+AY337+AY397+AY401+AY405+AY406+AY412+AY413)</f>
        <v>276</v>
      </c>
      <c r="AZ488" s="107">
        <f>SUM(AZ13+AZ18+AZ26+AZ27+AZ28+AZ29+AZ31+AZ39+AZ54+AZ55+AZ61+AZ65+AZ66+AZ75+AZ76+AZ78+AZ92+AZ93+AZ97+AZ99+AZ101+AZ105+AZ120+AZ121+AZ135+AZ136+AZ146+AZ147+AZ148+AZ158+AZ159+AZ163+AZ171+AZ172+AZ173+AZ174+AZ175+AZ182+AZ183+AZ186+AZ197+AZ200+AZ201+AZ209+AZ212+AZ213+AZ276+AZ277+AZ278+AZ310+AZ317+AZ328+AZ330+AZ331+AZ332+AZ334+AZ336+AZ337+AZ397+AZ401+AZ405+AZ406+AZ412+AZ413)</f>
        <v>1423</v>
      </c>
      <c r="BA488" s="107">
        <f t="shared" ref="BA488:BB488" si="456">SUM(BA13+BA18+BA26+BA27+BA28+BA29+BA31+BA39+BA54+BA55+BA61+BA65+BA66+BA75+BA76+BA78+BA92+BA93+BA97+BA99+BA101+BA105+BA120+BA121+BA135+BA136+BA146+BA147+BA148+BA158+BA159+BA163+BA171+BA172+BA173+BA174+BA175+BA182+BA183+BA186+BA197+BA200+BA201+BA209+BA212+BA213+BA276+BA277+BA278+BA310+BA317+BA328+BA330+BA331+BA332+BA334+BA336+BA337+BA397+BA401+BA405+BA406+BA412+BA413)</f>
        <v>1423</v>
      </c>
      <c r="BB488" s="107">
        <f t="shared" si="456"/>
        <v>1423</v>
      </c>
      <c r="BC488" s="115"/>
      <c r="BD488" s="105" t="s">
        <v>911</v>
      </c>
      <c r="BE488" s="106" t="s">
        <v>911</v>
      </c>
      <c r="BF488" s="106" t="s">
        <v>911</v>
      </c>
      <c r="BG488" s="107">
        <f>SUM(BG13+BG18+BG26+BG27+BG28+BG29+BG31+BG39+BG54+BG55+BG61+BG65+BG66+BG75+BG76+BG78+BG92+BG93+BG97+BG99+BG101+BG105+BG120+BG121+BG135+BG136+BG146+BG147+BG148+BG158+BG159+BG163+BG171+BG172+BG173+BG174+BG175+BG182+BG183+BG186+BG197+BG200+BG201+BG209+BG212+BG213+BG276+BG277+BG278+BG310+BG317+BG328+BG330+BG331+BG332+BG334+BG336+BG337+BG397+BG401+BG405+BG406+BG412+BG413)</f>
        <v>1025</v>
      </c>
      <c r="BH488" s="107">
        <f>SUM(BH13+BH18+BH26+BH27+BH28+BH29+BH31+BH39+BH54+BH55+BH61+BH65+BH66+BH75+BH76+BH78+BH92+BH93+BH97+BH99+BH101+BH105+BH120+BH121+BH135+BH136+BH146+BH147+BH148+BH158+BH159+BH163+BH171+BH172+BH173+BH174+BH175+BH182+BH183+BH186+BH197+BH200+BH201+BH209+BH212+BH213+BH276+BH277+BH278+BH310+BH317+BH328+BH330+BH331+BH332+BH334+BH336+BH337+BH397+BH401+BH405+BH406+BH412+BH413)</f>
        <v>1480</v>
      </c>
      <c r="BI488" s="107">
        <f>SUM(BI13+BI18+BI26+BI27+BI28+BI29+BI31+BI39+BI54+BI55+BI61+BI65+BI66+BI75+BI76+BI78+BI92+BI93+BI97+BI99+BI101+BI105+BI120+BI121+BI135+BI136+BI146+BI147+BI148+BI158+BI159+BI163+BI171+BI172+BI173+BI174+BI175+BI182+BI183+BI186+BI197+BI200+BI201+BI209+BI212+BI213+BI276+BI277+BI278+BI310+BI317+BI328+BI330+BI331+BI332+BI334+BI336+BI337+BI397+BI401+BI405+BI406+BI412+BI413)</f>
        <v>308</v>
      </c>
      <c r="BJ488" s="107">
        <f>SUM(BJ13+BJ18+BJ26+BJ27+BJ28+BJ29+BJ31+BJ39+BJ54+BJ55+BJ61+BJ65+BJ66+BJ75+BJ76+BJ78+BJ92+BJ93+BJ97+BJ99+BJ101+BJ105+BJ120+BJ121+BJ135+BJ136+BJ146+BJ147+BJ148+BJ158+BJ159+BJ163+BJ171+BJ172+BJ173+BJ174+BJ175+BJ182+BJ183+BJ186+BJ197+BJ200+BJ201+BJ209+BJ212+BJ213+BJ276+BJ277+BJ278+BJ310+BJ317+BJ328+BJ330+BJ331+BJ332+BJ334+BJ336+BJ337+BJ397+BJ401+BJ405+BJ406+BJ412+BJ413)</f>
        <v>1109</v>
      </c>
      <c r="BK488" s="107">
        <f t="shared" ref="BK488:BL488" si="457">SUM(BK13+BK18+BK26+BK27+BK28+BK29+BK31+BK39+BK54+BK55+BK61+BK65+BK66+BK75+BK76+BK78+BK92+BK93+BK97+BK99+BK101+BK105+BK120+BK121+BK135+BK136+BK146+BK147+BK148+BK158+BK159+BK163+BK171+BK172+BK173+BK174+BK175+BK182+BK183+BK186+BK197+BK200+BK201+BK209+BK212+BK213+BK276+BK277+BK278+BK310+BK317+BK328+BK330+BK331+BK332+BK334+BK336+BK337+BK397+BK401+BK405+BK406+BK412+BK413)</f>
        <v>1109</v>
      </c>
      <c r="BL488" s="107">
        <f t="shared" si="457"/>
        <v>1109</v>
      </c>
      <c r="BM488" s="115"/>
      <c r="BN488" s="105" t="s">
        <v>911</v>
      </c>
      <c r="BO488" s="106" t="s">
        <v>911</v>
      </c>
      <c r="BP488" s="106" t="s">
        <v>911</v>
      </c>
      <c r="BQ488" s="107">
        <f>SUM(BQ13+BQ18+BQ26+BQ27+BQ28+BQ29+BQ31+BQ39+BQ54+BQ55+BQ61+BQ65+BQ66+BQ75+BQ76+BQ78+BQ92+BQ93+BQ97+BQ99+BQ101+BQ105+BQ120+BQ121+BQ135+BQ136+BQ146+BQ147+BQ148+BQ158+BQ159+BQ163+BQ171+BQ172+BQ173+BQ174+BQ175+BQ182+BQ183+BQ186+BQ197+BQ200+BQ201+BQ209+BQ212+BQ213+BQ276+BQ277+BQ278+BQ310+BQ317+BQ328+BQ330+BQ331+BQ332+BQ334+BQ336+BQ337+BQ397+BQ401+BQ405+BQ406+BQ412+BQ413)</f>
        <v>1255</v>
      </c>
      <c r="BR488" s="107">
        <f>SUM(BR13+BR18+BR26+BR27+BR28+BR29+BR31+BR39+BR54+BR55+BR61+BR65+BR66+BR75+BR76+BR78+BR92+BR93+BR97+BR99+BR101+BR105+BR120+BR121+BR135+BR136+BR146+BR147+BR148+BR158+BR159+BR163+BR171+BR172+BR173+BR174+BR175+BR182+BR183+BR186+BR197+BR200+BR201+BR209+BR212+BR213+BR276+BR277+BR278+BR310+BR317+BR328+BR330+BR331+BR332+BR334+BR336+BR337+BR397+BR401+BR405+BR406+BR412+BR413)</f>
        <v>1835</v>
      </c>
      <c r="BS488" s="107">
        <f>SUM(BS13+BS18+BS26+BS27+BS28+BS29+BS31+BS39+BS54+BS55+BS61+BS65+BS66+BS75+BS76+BS78+BS92+BS93+BS97+BS99+BS101+BS105+BS120+BS121+BS135+BS136+BS146+BS147+BS148+BS158+BS159+BS163+BS171+BS172+BS173+BS174+BS175+BS182+BS183+BS186+BS197+BS200+BS201+BS209+BS212+BS213+BS276+BS277+BS278+BS310+BS317+BS328+BS330+BS331+BS332+BS334+BS336+BS337+BS397+BS401+BS405+BS406+BS412+BS413)</f>
        <v>320</v>
      </c>
      <c r="BT488" s="107">
        <f>SUM(BT13+BT18+BT26+BT27+BT28+BT29+BT31+BT39+BT54+BT55+BT61+BT65+BT66+BT75+BT76+BT78+BT92+BT93+BT97+BT99+BT101+BT105+BT120+BT121+BT135+BT136+BT146+BT147+BT148+BT158+BT159+BT163+BT171+BT172+BT173+BT174+BT175+BT182+BT183+BT186+BT197+BT200+BT201+BT209+BT212+BT213+BT276+BT277+BT278+BT310+BT317+BT328+BT330+BT331+BT332+BT334+BT336+BT337+BT397+BT401+BT405+BT406+BT412+BT413)</f>
        <v>1316</v>
      </c>
      <c r="BU488" s="107">
        <f t="shared" ref="BU488:BV488" si="458">SUM(BU13+BU18+BU26+BU27+BU28+BU29+BU31+BU39+BU54+BU55+BU61+BU65+BU66+BU75+BU76+BU78+BU92+BU93+BU97+BU99+BU101+BU105+BU120+BU121+BU135+BU136+BU146+BU147+BU148+BU158+BU159+BU163+BU171+BU172+BU173+BU174+BU175+BU182+BU183+BU186+BU197+BU200+BU201+BU209+BU212+BU213+BU276+BU277+BU278+BU310+BU317+BU328+BU330+BU331+BU332+BU334+BU336+BU337+BU397+BU401+BU405+BU406+BU412+BU413)</f>
        <v>1316</v>
      </c>
      <c r="BV488" s="107">
        <f t="shared" si="458"/>
        <v>1316</v>
      </c>
      <c r="BW488" s="115"/>
      <c r="BX488" s="105" t="s">
        <v>911</v>
      </c>
      <c r="BY488" s="106" t="s">
        <v>911</v>
      </c>
      <c r="BZ488" s="106" t="s">
        <v>911</v>
      </c>
      <c r="CA488" s="107">
        <f>SUM(CA13+CA18+CA26+CA27+CA28+CA29+CA31+CA39+CA54+CA55+CA61+CA65+CA66+CA75+CA76+CA78+CA92+CA93+CA97+CA99+CA101+CA105+CA120+CA121+CA135+CA136+CA146+CA147+CA148+CA158+CA159+CA163+CA171+CA172+CA173+CA174+CA175+CA182+CA183+CA186+CA197+CA200+CA201+CA209+CA212+CA213+CA276+CA277+CA278+CA310+CA317+CA328+CA330+CA331+CA332+CA334+CA336+CA337+CA397+CA401+CA405+CA406+CA412+CA413)</f>
        <v>1039</v>
      </c>
      <c r="CB488" s="107">
        <f>SUM(CB13+CB18+CB26+CB27+CB28+CB29+CB31+CB39+CB54+CB55+CB61+CB65+CB66+CB75+CB76+CB78+CB92+CB93+CB97+CB99+CB101+CB105+CB120+CB121+CB135+CB136+CB146+CB147+CB148+CB158+CB159+CB163+CB171+CB172+CB173+CB174+CB175+CB182+CB183+CB186+CB197+CB200+CB201+CB209+CB212+CB213+CB276+CB277+CB278+CB310+CB317+CB328+CB330+CB331+CB332+CB334+CB336+CB337+CB397+CB401+CB405+CB406+CB412+CB413)</f>
        <v>1612</v>
      </c>
      <c r="CC488" s="107">
        <f>SUM(CC13+CC18+CC26+CC27+CC28+CC29+CC31+CC39+CC54+CC55+CC61+CC65+CC66+CC75+CC76+CC78+CC92+CC93+CC97+CC99+CC101+CC105+CC120+CC121+CC135+CC136+CC146+CC147+CC148+CC158+CC159+CC163+CC171+CC172+CC173+CC174+CC175+CC182+CC183+CC186+CC197+CC200+CC201+CC209+CC212+CC213+CC276+CC277+CC278+CC310+CC317+CC328+CC330+CC331+CC332+CC334+CC336+CC337+CC397+CC401+CC405+CC406+CC412+CC413)</f>
        <v>614</v>
      </c>
      <c r="CD488" s="107">
        <f>SUM(CD13+CD18+CD26+CD27+CD28+CD29+CD31+CD39+CD54+CD55+CD61+CD65+CD66+CD75+CD76+CD78+CD92+CD93+CD97+CD99+CD101+CD105+CD120+CD121+CD135+CD136+CD146+CD147+CD148+CD158+CD159+CD163+CD171+CD172+CD173+CD174+CD175+CD182+CD183+CD186+CD197+CD200+CD201+CD209+CD212+CD213+CD276+CD277+CD278+CD310+CD317+CD328+CD330+CD331+CD332+CD334+CD336+CD337+CD397+CD401+CD405+CD406+CD412+CD413)</f>
        <v>1110</v>
      </c>
      <c r="CE488" s="107">
        <f t="shared" ref="CE488:CF488" si="459">SUM(CE13+CE18+CE26+CE27+CE28+CE29+CE31+CE39+CE54+CE55+CE61+CE65+CE66+CE75+CE76+CE78+CE92+CE93+CE97+CE99+CE101+CE105+CE120+CE121+CE135+CE136+CE146+CE147+CE148+CE158+CE159+CE163+CE171+CE172+CE173+CE174+CE175+CE182+CE183+CE186+CE197+CE200+CE201+CE209+CE212+CE213+CE276+CE277+CE278+CE310+CE317+CE328+CE330+CE331+CE332+CE334+CE336+CE337+CE397+CE401+CE405+CE406+CE412+CE413)</f>
        <v>1142</v>
      </c>
      <c r="CF488" s="107">
        <f t="shared" si="459"/>
        <v>1142</v>
      </c>
      <c r="CG488" s="115"/>
      <c r="CH488" s="105" t="s">
        <v>911</v>
      </c>
      <c r="CI488" s="106" t="s">
        <v>911</v>
      </c>
      <c r="CJ488" s="106" t="s">
        <v>911</v>
      </c>
      <c r="CK488" s="107">
        <f>SUM(CK13+CK18+CK26+CK27+CK28+CK29+CK31+CK39+CK54+CK55+CK61+CK65+CK66+CK75+CK76+CK78+CK92+CK93+CK97+CK99+CK101+CK105+CK120+CK121+CK135+CK136+CK146+CK147+CK148+CK158+CK159+CK163+CK171+CK172+CK173+CK174+CK175+CK182+CK183+CK186+CK197+CK200+CK201+CK209+CK212+CK213+CK276+CK277+CK278+CK310+CK317+CK328+CK330+CK331+CK332+CK334+CK336+CK337+CK397+CK401+CK405+CK406+CK412+CK413)</f>
        <v>8234</v>
      </c>
      <c r="CL488" s="107">
        <f>SUM(CL13+CL18+CL26+CL27+CL28+CL29+CL31+CL39+CL54+CL55+CL61+CL65+CL66+CL75+CL76+CL78+CL92+CL93+CL97+CL99+CL101+CL105+CL120+CL121+CL135+CL136+CL146+CL147+CL148+CL158+CL159+CL163+CL171+CL172+CL173+CL174+CL175+CL182+CL183+CL186+CL197+CL200+CL201+CL209+CL212+CL213+CL276+CL277+CL278+CL310+CL317+CL328+CL330+CL331+CL332+CL334+CL336+CL337+CL397+CL401+CL405+CL406+CL412+CL413)</f>
        <v>11272</v>
      </c>
      <c r="CM488" s="107">
        <f>SUM(CM13+CM18+CM26+CM27+CM28+CM29+CM31+CM39+CM54+CM55+CM61+CM65+CM66+CM75+CM76+CM78+CM92+CM93+CM97+CM99+CM101+CM105+CM120+CM121+CM135+CM136+CM146+CM147+CM148+CM158+CM159+CM163+CM171+CM172+CM173+CM174+CM175+CM182+CM183+CM186+CM197+CM200+CM201+CM209+CM212+CM213+CM276+CM277+CM278+CM310+CM317+CM328+CM330+CM331+CM332+CM334+CM336+CM337+CM397+CM401+CM405+CM406+CM412+CM413)</f>
        <v>2559</v>
      </c>
      <c r="CN488" s="107">
        <f t="shared" ref="CN488:CP488" si="460">SUM(CN13+CN18+CN26+CN27+CN28+CN29+CN31+CN39+CN54+CN55+CN61+CN65+CN66+CN75+CN76+CN78+CN92+CN93+CN97+CN99+CN101+CN105+CN120+CN121+CN135+CN136+CN146+CN147+CN148+CN158+CN159+CN163+CN171+CN172+CN173+CN174+CN175+CN182+CN183+CN186+CN197+CN200+CN201+CN209+CN212+CN213+CN276+CN277+CN278+CN310+CN317+CN328+CN330+CN331+CN332+CN334+CN336+CN337+CN397+CN401+CN405+CN406+CN412+CN413)</f>
        <v>8636</v>
      </c>
      <c r="CO488" s="107">
        <f t="shared" si="460"/>
        <v>8695</v>
      </c>
      <c r="CP488" s="107">
        <f t="shared" si="460"/>
        <v>8697</v>
      </c>
      <c r="CR488" s="261">
        <f t="shared" si="411"/>
        <v>402</v>
      </c>
    </row>
    <row r="489" spans="2:96" ht="15.75" customHeight="1" x14ac:dyDescent="0.25">
      <c r="B489" s="418"/>
      <c r="C489" s="419"/>
      <c r="D489" s="419"/>
      <c r="E489" s="37" t="s">
        <v>913</v>
      </c>
      <c r="F489" s="105" t="s">
        <v>911</v>
      </c>
      <c r="G489" s="106" t="s">
        <v>911</v>
      </c>
      <c r="H489" s="106" t="s">
        <v>911</v>
      </c>
      <c r="I489" s="107">
        <f>SUM(I12+I16+I17+I23+I24+I57+I58+I59+I60+I62+I64+I87+I88+I89+I90+I91+I100+I107+I115+I116+I134+I143+I145+I153+I162+I167+I170+I181+I196+I199+I202+I205+I207+I215+I216+I226+I229+I230+I231+I232+I234+I244+I248+I249+I250+I253+I258+I259+I260+I261+I262+I263+I264+I266+I272+I295+I296+I297+I298+I299+I300+I301+I302+I304+I307+I311+I312+I313+I314+I318+I319+I320+I321+I322+I325+I326+I347+I349+I350+I351+I359+I360+I361+I362+I363+I395+I469)</f>
        <v>2445</v>
      </c>
      <c r="J489" s="107">
        <f>SUM(J12+J16+J17+J23+J24+J57+J58+J59+J60+J62+J64+J87+J88+J89+J90+J91+J100+J107+J115+J116+J134+J143+J145+J153+J162+J167+J170+J181+J196+J199+J202+J205+J207+J215+J216+J226+J229+J230+J231+J232+J234+J244+J248+J249+J250+J253+J258+J259+J260+J261+J262+J263+J264+J266+J272+J295+J296+J297+J298+J299+J300+J301+J302+J304+J307+J311+J312+J313+J314+J318+J319+J320+J321+J322+J325+J326+J347+J349+J350+J351+J359+J360+J361+J362+J363+J395+J469)</f>
        <v>2485</v>
      </c>
      <c r="K489" s="107">
        <f>SUM(K12+K16+K17+K23+K24+K57+K58+K59+K60+K62+K64+K87+K88+K89+K90+K91+K100+K107+K115+K116+K134+K143+K145+K153+K162+K167+K170+K181+K196+K199+K202+K205+K207+K215+K216+K226+K229+K230+K231+K232+K234+K244+K248+K249+K250+K253+K258+K259+K260+K261+K262+K263+K264+K266+K272+K295+K296+K297+K298+K299+K300+K301+K302+K304+K307+K311+K312+K313+K314+K318+K319+K320+K321+K322+K325+K326+K347+K349+K350+K351+K359+K360+K361+K362+K363+K395+K469)</f>
        <v>0</v>
      </c>
      <c r="L489" s="107">
        <f>SUM(L12+L16+L17+L23+L24+L57+L58+L59+L60+L62+L64+L87+L88+L89+L90+L91+L100+L107+L115+L116+L134+L143+L145+L153+L162+L167+L170+L181+L196+L199+L202+L205+L207+L215+L216+L226+L229+L230+L231+L232+L234+L244+L248+L249+L250+L253+L258+L259+L260+L261+L262+L263+L264+L266+L272+L295+L296+L297+L298+L299+L300+L301+L302+L304+L307+L311+L312+L313+L314+L318+L319+L320+L321+L322+L325+L326+L347+L349+L350+L351+L359+L360+L361+L362+L363+L395+L469)</f>
        <v>2398</v>
      </c>
      <c r="M489" s="107">
        <f t="shared" ref="M489:N489" si="461">SUM(M12+M16+M17+M23+M24+M57+M58+M59+M60+M62+M64+M87+M88+M89+M90+M91+M100+M107+M115+M116+M134+M143+M145+M153+M162+M167+M170+M181+M196+M199+M202+M205+M207+M215+M216+M226+M229+M230+M231+M232+M234+M244+M248+M249+M250+M253+M258+M259+M260+M261+M262+M263+M264+M266+M272+M295+M296+M297+M298+M299+M300+M301+M302+M304+M307+M311+M312+M313+M314+M318+M319+M320+M321+M322+M325+M326+M347+M349+M350+M351+M359+M360+M361+M362+M363+M395+M469)</f>
        <v>2345</v>
      </c>
      <c r="N489" s="107">
        <f t="shared" si="461"/>
        <v>2333</v>
      </c>
      <c r="O489" s="115"/>
      <c r="P489" s="105" t="s">
        <v>911</v>
      </c>
      <c r="Q489" s="106" t="s">
        <v>911</v>
      </c>
      <c r="R489" s="106" t="s">
        <v>911</v>
      </c>
      <c r="S489" s="107">
        <f>SUM(S12+S16+S17+S23+S24+S57+S58+S59+S60+S62+S64+S87+S88+S89+S90+S91+S100+S107+S115+S116+S134+S143+S145+S153+S162+S167+S170+S181+S196+S199+S202+S205+S207+S215+S216+S226+S229+S230+S231+S232+S234+S244+S248+S249+S250+S253+S258+S259+S260+S261+S262+S263+S264+S266+S272+S295+S296+S297+S298+S299+S300+S301+S302+S304+S307+S311+S312+S313+S314+S318+S319+S320+S321+S322+S325+S326+S347+S349+S350+S351+S359+S360+S361+S362+S363+S395+S469)</f>
        <v>1758</v>
      </c>
      <c r="T489" s="107">
        <f>SUM(T12+T16+T17+T23+T24+T57+T58+T59+T60+T62+T64+T87+T88+T89+T90+T91+T100+T107+T115+T116+T134+T143+T145+T153+T162+T167+T170+T181+T196+T199+T202+T205+T207+T215+T216+T226+T229+T230+T231+T232+T234+T244+T248+T249+T250+T253+T258+T259+T260+T261+T262+T263+T264+T266+T272+T295+T296+T297+T298+T299+T300+T301+T302+T304+T307+T311+T312+T313+T314+T318+T319+T320+T321+T322+T325+T326+T347+T349+T350+T351+T359+T360+T361+T362+T363+T395+T469)</f>
        <v>1922</v>
      </c>
      <c r="U489" s="107">
        <f t="shared" ref="U489:X489" si="462">SUM(U12+U16+U17+U23+U24+U57+U58+U59+U60+U62+U64+U87+U88+U89+U90+U91+U100+U107+U115+U116+U134+U143+U145+U153+U162+U167+U170+U181+U196+U199+U202+U205+U207+U215+U216+U226+U229+U230+U231+U232+U234+U244+U248+U249+U250+U253+U258+U259+U260+U261+U262+U263+U264+U266+U272+U295+U296+U297+U298+U299+U300+U301+U302+U304+U307+U311+U312+U313+U314+U318+U319+U320+U321+U322+U325+U326+U347+U349+U350+U351+U359+U360+U361+U362+U363+U395+U469)</f>
        <v>24</v>
      </c>
      <c r="V489" s="107">
        <f t="shared" si="462"/>
        <v>1649</v>
      </c>
      <c r="W489" s="107">
        <f t="shared" si="462"/>
        <v>1608</v>
      </c>
      <c r="X489" s="107">
        <f t="shared" si="462"/>
        <v>1608</v>
      </c>
      <c r="Y489" s="115"/>
      <c r="Z489" s="105" t="s">
        <v>911</v>
      </c>
      <c r="AA489" s="106" t="s">
        <v>911</v>
      </c>
      <c r="AB489" s="106" t="s">
        <v>911</v>
      </c>
      <c r="AC489" s="107">
        <f>SUM(AC12+AC16+AC17+AC23+AC24+AC57+AC58+AC59+AC60+AC62+AC64+AC87+AC88+AC89+AC90+AC91+AC100+AC107+AC115+AC116+AC134+AC143+AC145+AC153+AC162+AC167+AC170+AC181+AC196+AC199+AC202+AC205+AC207+AC215+AC216+AC226+AC229+AC230+AC231+AC232+AC234+AC244+AC248+AC249+AC250+AC253+AC258+AC259+AC260+AC261+AC262+AC263+AC264+AC266+AC272+AC295+AC296+AC297+AC298+AC299+AC300+AC301+AC302+AC304+AC307+AC311+AC312+AC313+AC314+AC318+AC319+AC320+AC321+AC322+AC325+AC326+AC347+AC349+AC350+AC351+AC359+AC360+AC361+AC362+AC363+AC395+AC469)</f>
        <v>1523</v>
      </c>
      <c r="AD489" s="107">
        <f>SUM(AD12+AD16+AD17+AD23+AD24+AD57+AD58+AD59+AD60+AD62+AD64+AD87+AD88+AD89+AD90+AD91+AD100+AD107+AD115+AD116+AD134+AD143+AD145+AD153+AD162+AD167+AD170+AD181+AD196+AD199+AD202+AD205+AD207+AD215+AD216+AD226+AD229+AD230+AD231+AD232+AD234+AD244+AD248+AD249+AD250+AD253+AD258+AD259+AD260+AD261+AD262+AD263+AD264+AD266+AD272+AD295+AD296+AD297+AD298+AD299+AD300+AD301+AD302+AD304+AD307+AD311+AD312+AD313+AD314+AD318+AD319+AD320+AD321+AD322+AD325+AD326+AD347+AD349+AD350+AD351+AD359+AD360+AD361+AD362+AD363+AD395+AD469)</f>
        <v>1863</v>
      </c>
      <c r="AE489" s="107">
        <f>SUM(AE12+AE16+AE17+AE23+AE24+AE57+AE58+AE59+AE60+AE62+AE64+AE87+AE88+AE89+AE90+AE91+AE100+AE107+AE115+AE116+AE134+AE143+AE145+AE153+AE162+AE167+AE170+AE181+AE196+AE199+AE202+AE205+AE207+AE215+AE216+AE226+AE229+AE230+AE231+AE232+AE234+AE244+AE248+AE249+AE250+AE253+AE258+AE259+AE260+AE261+AE262+AE263+AE264+AE266+AE272+AE295+AE296+AE297+AE298+AE299+AE300+AE301+AE302+AE304+AE307+AE311+AE312+AE313+AE314+AE318+AE319+AE320+AE321+AE322+AE325+AE326+AE347+AE349+AE350+AE351+AE359+AE360+AE361+AE362+AE363+AE395+AE469)</f>
        <v>102</v>
      </c>
      <c r="AF489" s="107">
        <f>SUM(AF12+AF16+AF17+AF23+AF24+AF57+AF58+AF59+AF60+AF62+AF64+AF87+AF88+AF89+AF90+AF91+AF100+AF107+AF115+AF116+AF134+AF143+AF145+AF153+AF162+AF167+AF170+AF181+AF196+AF199+AF202+AF205+AF207+AF215+AF216+AF226+AF229+AF230+AF231+AF232+AF234+AF244+AF248+AF249+AF250+AF253+AF258+AF259+AF260+AF261+AF262+AF263+AF264+AF266+AF272+AF295+AF296+AF297+AF298+AF299+AF300+AF301+AF302+AF304+AF307+AF311+AF312+AF313+AF314+AF318+AF319+AF320+AF321+AF322+AF325+AF326+AF347+AF349+AF350+AF351+AF359+AF360+AF361+AF362+AF363+AF395+AF469)</f>
        <v>1564</v>
      </c>
      <c r="AG489" s="107">
        <f t="shared" ref="AG489:AH489" si="463">SUM(AG12+AG16+AG17+AG23+AG24+AG57+AG58+AG59+AG60+AG62+AG64+AG87+AG88+AG89+AG90+AG91+AG100+AG107+AG115+AG116+AG134+AG143+AG145+AG153+AG162+AG167+AG170+AG181+AG196+AG199+AG202+AG205+AG207+AG215+AG216+AG226+AG229+AG230+AG231+AG232+AG234+AG244+AG248+AG249+AG250+AG253+AG258+AG259+AG260+AG261+AG262+AG263+AG264+AG266+AG272+AG295+AG296+AG297+AG298+AG299+AG300+AG301+AG302+AG304+AG307+AG311+AG312+AG313+AG314+AG318+AG319+AG320+AG321+AG322+AG325+AG326+AG347+AG349+AG350+AG351+AG359+AG360+AG361+AG362+AG363+AG395+AG469)</f>
        <v>1564</v>
      </c>
      <c r="AH489" s="107">
        <f t="shared" si="463"/>
        <v>1564</v>
      </c>
      <c r="AI489" s="115"/>
      <c r="AJ489" s="105" t="s">
        <v>911</v>
      </c>
      <c r="AK489" s="106" t="s">
        <v>911</v>
      </c>
      <c r="AL489" s="106" t="s">
        <v>911</v>
      </c>
      <c r="AM489" s="107">
        <f>SUM(AM12+AM16+AM17+AM23+AM24+AM57+AM58+AM59+AM60+AM62+AM64+AM87+AM88+AM89+AM90+AM91+AM100+AM107+AM115+AM116+AM134+AM143+AM145+AM153+AM162+AM167+AM170+AM181+AM196+AM199+AM202+AM205+AM207+AM215+AM216+AM226+AM229+AM230+AM231+AM232+AM234+AM244+AM248+AM249+AM250+AM253+AM258+AM259+AM260+AM261+AM262+AM263+AM264+AM266+AM272+AM295+AM296+AM297+AM298+AM299+AM300+AM301+AM302+AM304+AM307+AM311+AM312+AM313+AM314+AM318+AM319+AM320+AM321+AM322+AM325+AM326+AM347+AM349+AM350+AM351+AM359+AM360+AM361+AM362+AM363+AM395+AM469)</f>
        <v>1865</v>
      </c>
      <c r="AN489" s="107">
        <f>SUM(AN12+AN16+AN17+AN23+AN24+AN57+AN58+AN59+AN60+AN62+AN64+AN87+AN88+AN89+AN90+AN91+AN100+AN107+AN115+AN116+AN134+AN143+AN145+AN153+AN162+AN167+AN170+AN181+AN196+AN199+AN202+AN205+AN207+AN215+AN216+AN226+AN229+AN230+AN231+AN232+AN234+AN244+AN248+AN249+AN250+AN253+AN258+AN259+AN260+AN261+AN262+AN263+AN264+AN266+AN272+AN295+AN296+AN297+AN298+AN299+AN300+AN301+AN302+AN304+AN307+AN311+AN312+AN313+AN314+AN318+AN319+AN320+AN321+AN322+AN325+AN326+AN347+AN349+AN350+AN351+AN359+AN360+AN361+AN362+AN363+AN395+AN469)</f>
        <v>2259</v>
      </c>
      <c r="AO489" s="107">
        <f>SUM(AO12+AO16+AO17+AO23+AO24+AO57+AO58+AO59+AO60+AO62+AO64+AO87+AO88+AO89+AO90+AO91+AO100+AO107+AO115+AO116+AO134+AO143+AO145+AO153+AO162+AO167+AO170+AO181+AO196+AO199+AO202+AO205+AO207+AO215+AO216+AO226+AO229+AO230+AO231+AO232+AO234+AO244+AO248+AO249+AO250+AO253+AO258+AO259+AO260+AO261+AO262+AO263+AO264+AO266+AO272+AO295+AO296+AO297+AO298+AO299+AO300+AO301+AO302+AO304+AO307+AO311+AO312+AO313+AO314+AO318+AO319+AO320+AO321+AO322+AO325+AO326+AO347+AO349+AO350+AO351+AO359+AO360+AO361+AO362+AO363+AO395+AO469)</f>
        <v>117</v>
      </c>
      <c r="AP489" s="107">
        <f>SUM(AP12+AP16+AP17+AP23+AP24+AP57+AP58+AP59+AP60+AP62+AP64+AP87+AP88+AP89+AP90+AP91+AP100+AP107+AP115+AP116+AP134+AP143+AP145+AP153+AP162+AP167+AP170+AP181+AP196+AP199+AP202+AP205+AP207+AP215+AP216+AP226+AP229+AP230+AP231+AP232+AP234+AP244+AP248+AP249+AP250+AP253+AP258+AP259+AP260+AP261+AP262+AP263+AP264+AP266+AP272+AP295+AP296+AP297+AP298+AP299+AP300+AP301+AP302+AP304+AP307+AP311+AP312+AP313+AP314+AP318+AP319+AP320+AP321+AP322+AP325+AP326+AP347+AP349+AP350+AP351+AP359+AP360+AP361+AP362+AP363+AP395+AP469)</f>
        <v>1849</v>
      </c>
      <c r="AQ489" s="107">
        <f t="shared" ref="AQ489:AR489" si="464">SUM(AQ12+AQ16+AQ17+AQ23+AQ24+AQ57+AQ58+AQ59+AQ60+AQ62+AQ64+AQ87+AQ88+AQ89+AQ90+AQ91+AQ100+AQ107+AQ115+AQ116+AQ134+AQ143+AQ145+AQ153+AQ162+AQ167+AQ170+AQ181+AQ196+AQ199+AQ202+AQ205+AQ207+AQ215+AQ216+AQ226+AQ229+AQ230+AQ231+AQ232+AQ234+AQ244+AQ248+AQ249+AQ250+AQ253+AQ258+AQ259+AQ260+AQ261+AQ262+AQ263+AQ264+AQ266+AQ272+AQ295+AQ296+AQ297+AQ298+AQ299+AQ300+AQ301+AQ302+AQ304+AQ307+AQ311+AQ312+AQ313+AQ314+AQ318+AQ319+AQ320+AQ321+AQ322+AQ325+AQ326+AQ347+AQ349+AQ350+AQ351+AQ359+AQ360+AQ361+AQ362+AQ363+AQ395+AQ469)</f>
        <v>1849</v>
      </c>
      <c r="AR489" s="107">
        <f t="shared" si="464"/>
        <v>1849</v>
      </c>
      <c r="AS489" s="115"/>
      <c r="AT489" s="105" t="s">
        <v>911</v>
      </c>
      <c r="AU489" s="106" t="s">
        <v>911</v>
      </c>
      <c r="AV489" s="106" t="s">
        <v>911</v>
      </c>
      <c r="AW489" s="107">
        <f>SUM(AW12+AW16+AW17+AW23+AW24+AW57+AW58+AW59+AW60+AW62+AW64+AW87+AW88+AW89+AW90+AW91+AW100+AW107+AW115+AW116+AW134+AW143+AW145+AW153+AW162+AW167+AW170+AW181+AW196+AW199+AW202+AW205+AW207+AW215+AW216+AW226+AW229+AW230+AW231+AW232+AW234+AW244+AW248+AW249+AW250+AW253+AW258+AW259+AW260+AW261+AW262+AW263+AW264+AW266+AW272+AW295+AW296+AW297+AW298+AW299+AW300+AW301+AW302+AW304+AW307+AW311+AW312+AW313+AW314+AW318+AW319+AW320+AW321+AW322+AW325+AW326+AW347+AW349+AW350+AW351+AW359+AW360+AW361+AW362+AW363+AW395+AW469)</f>
        <v>2110</v>
      </c>
      <c r="AX489" s="140">
        <f>SUM(AX12+AX16+AX17+AX23+AX24+AX57+AX58+AX59+AX60+AX62+AX64+AX87+AX88+AX89+AX90+AX91+AX100+AX107+AX115+AX116+AX134+AX143+AX145+AX153+AX162+AX167+AX170+AX181+AX196+AX199+AX202+AX205+AX207+AX215+AX216+AX226+AX229+AX230+AX231+AX232+AX234+AX244+AX248+AX249+AX250+AX253+AX258+AX259+AX260+AX261+AX262+AX263+AX264+AX266+AX272+AX295+AX296+AX297+AX298+AX299+AX300+AX301+AX302+AX304+AX307+AX311+AX312+AX313+AX314+AX318+AX319+AX320+AX321+AX322+AX325+AX326+AX347+AX349+AX350+AX351+AX359+AX360+AX361+AX362+AX363+AX395+AX469)</f>
        <v>2637</v>
      </c>
      <c r="AY489" s="107">
        <f>SUM(AY12+AY16+AY17+AY23+AY24+AY57+AY58+AY59+AY60+AY62+AY64+AY87+AY88+AY89+AY90+AY91+AY100+AY107+AY115+AY116+AY134+AY143+AY145+AY153+AY162+AY167+AY170+AY181+AY196+AY199+AY202+AY205+AY207+AY215+AY216+AY226+AY229+AY230+AY231+AY232+AY234+AY244+AY248+AY249+AY250+AY253+AY258+AY259+AY260+AY261+AY262+AY263+AY264+AY266+AY272+AY295+AY296+AY297+AY298+AY299+AY300+AY301+AY302+AY304+AY307+AY311+AY312+AY313+AY314+AY318+AY319+AY320+AY321+AY322+AY325+AY326+AY347+AY349+AY350+AY351+AY359+AY360+AY361+AY362+AY363+AY395+AY469)</f>
        <v>85</v>
      </c>
      <c r="AZ489" s="107">
        <f>SUM(AZ12+AZ16+AZ17+AZ23+AZ24+AZ57+AZ58+AZ59+AZ60+AZ62+AZ64+AZ87+AZ88+AZ89+AZ90+AZ91+AZ100+AZ107+AZ115+AZ116+AZ134+AZ143+AZ145+AZ153+AZ162+AZ167+AZ170+AZ181+AZ196+AZ199+AZ202+AZ205+AZ207+AZ215+AZ216+AZ226+AZ229+AZ230+AZ231+AZ232+AZ234+AZ244+AZ248+AZ249+AZ250+AZ253+AZ258+AZ259+AZ260+AZ261+AZ262+AZ263+AZ264+AZ266+AZ272+AZ295+AZ296+AZ297+AZ298+AZ299+AZ300+AZ301+AZ302+AZ304+AZ307+AZ311+AZ312+AZ313+AZ314+AZ318+AZ319+AZ320+AZ321+AZ322+AZ325+AZ326+AZ347+AZ349+AZ350+AZ351+AZ359+AZ360+AZ361+AZ362+AZ363+AZ395+AZ469)</f>
        <v>2067</v>
      </c>
      <c r="BA489" s="107">
        <f t="shared" ref="BA489:BB489" si="465">SUM(BA12+BA16+BA17+BA23+BA24+BA57+BA58+BA59+BA60+BA62+BA64+BA87+BA88+BA89+BA90+BA91+BA100+BA107+BA115+BA116+BA134+BA143+BA145+BA153+BA162+BA167+BA170+BA181+BA196+BA199+BA202+BA205+BA207+BA215+BA216+BA226+BA229+BA230+BA231+BA232+BA234+BA244+BA248+BA249+BA250+BA253+BA258+BA259+BA260+BA261+BA262+BA263+BA264+BA266+BA272+BA295+BA296+BA297+BA298+BA299+BA300+BA301+BA302+BA304+BA307+BA311+BA312+BA313+BA314+BA318+BA319+BA320+BA321+BA322+BA325+BA326+BA347+BA349+BA350+BA351+BA359+BA360+BA361+BA362+BA363+BA395+BA469)</f>
        <v>2067</v>
      </c>
      <c r="BB489" s="107">
        <f t="shared" si="465"/>
        <v>2067</v>
      </c>
      <c r="BC489" s="115"/>
      <c r="BD489" s="105" t="s">
        <v>911</v>
      </c>
      <c r="BE489" s="106" t="s">
        <v>911</v>
      </c>
      <c r="BF489" s="106" t="s">
        <v>911</v>
      </c>
      <c r="BG489" s="107">
        <f>SUM(BG12+BG16+BG17+BG23+BG24+BG57+BG58+BG59+BG60+BG62+BG64+BG87+BG88+BG89+BG90+BG91+BG100+BG107+BG115+BG116+BG134+BG143+BG145+BG153+BG162+BG167+BG170+BG181+BG196+BG199+BG202+BG205+BG207+BG215+BG216+BG226+BG229+BG230+BG231+BG232+BG234+BG244+BG248+BG249+BG250+BG253+BG258+BG259+BG260+BG261+BG262+BG263+BG264+BG266+BG272+BG295+BG296+BG297+BG298+BG299+BG300+BG301+BG302+BG304+BG307+BG311+BG312+BG313+BG314+BG318+BG319+BG320+BG321+BG322+BG325+BG326+BG347+BG349+BG350+BG351+BG359+BG360+BG361+BG362+BG363+BG395+BG469)</f>
        <v>1409</v>
      </c>
      <c r="BH489" s="107">
        <f>SUM(BH12+BH16+BH17+BH23+BH24+BH57+BH58+BH59+BH60+BH62+BH64+BH87+BH88+BH89+BH90+BH91+BH100+BH107+BH115+BH116+BH134+BH143+BH145+BH153+BH162+BH167+BH170+BH181+BH196+BH199+BH202+BH205+BH207+BH215+BH216+BH226+BH229+BH230+BH231+BH232+BH234+BH244+BH248+BH249+BH250+BH253+BH258+BH259+BH260+BH261+BH262+BH263+BH264+BH266+BH272+BH295+BH296+BH297+BH298+BH299+BH300+BH301+BH302+BH304+BH307+BH311+BH312+BH313+BH314+BH318+BH319+BH320+BH321+BH322+BH325+BH326+BH347+BH349+BH350+BH351+BH359+BH360+BH361+BH362+BH363+BH395+BH469)</f>
        <v>1787</v>
      </c>
      <c r="BI489" s="107">
        <f>SUM(BI12+BI16+BI17+BI23+BI24+BI57+BI58+BI59+BI60+BI62+BI64+BI87+BI88+BI89+BI90+BI91+BI100+BI107+BI115+BI116+BI134+BI143+BI145+BI153+BI162+BI167+BI170+BI181+BI196+BI199+BI202+BI205+BI207+BI215+BI216+BI226+BI229+BI230+BI231+BI232+BI234+BI244+BI248+BI249+BI250+BI253+BI258+BI259+BI260+BI261+BI262+BI263+BI264+BI266+BI272+BI295+BI296+BI297+BI298+BI299+BI300+BI301+BI302+BI304+BI307+BI311+BI312+BI313+BI314+BI318+BI319+BI320+BI321+BI322+BI325+BI326+BI347+BI349+BI350+BI351+BI359+BI360+BI361+BI362+BI363+BI395+BI469)</f>
        <v>103</v>
      </c>
      <c r="BJ489" s="107">
        <f>SUM(BJ12+BJ16+BJ17+BJ23+BJ24+BJ57+BJ58+BJ59+BJ60+BJ62+BJ64+BJ87+BJ88+BJ89+BJ90+BJ91+BJ100+BJ107+BJ115+BJ116+BJ134+BJ143+BJ145+BJ153+BJ162+BJ167+BJ170+BJ181+BJ196+BJ199+BJ202+BJ205+BJ207+BJ215+BJ216+BJ226+BJ229+BJ230+BJ231+BJ232+BJ234+BJ244+BJ248+BJ249+BJ250+BJ253+BJ258+BJ259+BJ260+BJ261+BJ262+BJ263+BJ264+BJ266+BJ272+BJ295+BJ296+BJ297+BJ298+BJ299+BJ300+BJ301+BJ302+BJ304+BJ307+BJ311+BJ312+BJ313+BJ314+BJ318+BJ319+BJ320+BJ321+BJ322+BJ325+BJ326+BJ347+BJ349+BJ350+BJ351+BJ359+BJ360+BJ361+BJ362+BJ363+BJ395+BJ469)</f>
        <v>1474</v>
      </c>
      <c r="BK489" s="107">
        <f t="shared" ref="BK489:BL489" si="466">SUM(BK12+BK16+BK17+BK23+BK24+BK57+BK58+BK59+BK60+BK62+BK64+BK87+BK88+BK89+BK90+BK91+BK100+BK107+BK115+BK116+BK134+BK143+BK145+BK153+BK162+BK167+BK170+BK181+BK196+BK199+BK202+BK205+BK207+BK215+BK216+BK226+BK229+BK230+BK231+BK232+BK234+BK244+BK248+BK249+BK250+BK253+BK258+BK259+BK260+BK261+BK262+BK263+BK264+BK266+BK272+BK295+BK296+BK297+BK298+BK299+BK300+BK301+BK302+BK304+BK307+BK311+BK312+BK313+BK314+BK318+BK319+BK320+BK321+BK322+BK325+BK326+BK347+BK349+BK350+BK351+BK359+BK360+BK361+BK362+BK363+BK395+BK469)</f>
        <v>1474</v>
      </c>
      <c r="BL489" s="107">
        <f t="shared" si="466"/>
        <v>1474</v>
      </c>
      <c r="BM489" s="115"/>
      <c r="BN489" s="105" t="s">
        <v>911</v>
      </c>
      <c r="BO489" s="106" t="s">
        <v>911</v>
      </c>
      <c r="BP489" s="106" t="s">
        <v>911</v>
      </c>
      <c r="BQ489" s="107">
        <f>SUM(BQ12+BQ16+BQ17+BQ23+BQ24+BQ57+BQ58+BQ59+BQ60+BQ62+BQ64+BQ87+BQ88+BQ89+BQ90+BQ91+BQ100+BQ107+BQ115+BQ116+BQ134+BQ143+BQ145+BQ153+BQ162+BQ167+BQ170+BQ181+BQ196+BQ199+BQ202+BQ205+BQ207+BQ215+BQ216+BQ226+BQ229+BQ230+BQ231+BQ232+BQ234+BQ244+BQ248+BQ249+BQ250+BQ253+BQ258+BQ259+BQ260+BQ261+BQ262+BQ263+BQ264+BQ266+BQ272+BQ295+BQ296+BQ297+BQ298+BQ299+BQ300+BQ301+BQ302+BQ304+BQ307+BQ311+BQ312+BQ313+BQ314+BQ318+BQ319+BQ320+BQ321+BQ322+BQ325+BQ326+BQ347+BQ349+BQ350+BQ351+BQ359+BQ360+BQ361+BQ362+BQ363+BQ395+BQ469)</f>
        <v>1915</v>
      </c>
      <c r="BR489" s="107">
        <f>SUM(BR12+BR16+BR17+BR23+BR24+BR57+BR58+BR59+BR60+BR62+BR64+BR87+BR88+BR89+BR90+BR91+BR100+BR107+BR115+BR116+BR134+BR143+BR145+BR153+BR162+BR167+BR170+BR181+BR196+BR199+BR202+BR205+BR207+BR215+BR216+BR226+BR229+BR230+BR231+BR232+BR234+BR244+BR248+BR249+BR250+BR253+BR258+BR259+BR260+BR261+BR262+BR263+BR264+BR266+BR272+BR295+BR296+BR297+BR298+BR299+BR300+BR301+BR302+BR304+BR307+BR311+BR312+BR313+BR314+BR318+BR319+BR320+BR321+BR322+BR325+BR326+BR347+BR349+BR350+BR351+BR359+BR360+BR361+BR362+BR363+BR395+BR469)</f>
        <v>2561</v>
      </c>
      <c r="BS489" s="107">
        <f>SUM(BS12+BS16+BS17+BS23+BS24+BS57+BS58+BS59+BS60+BS62+BS64+BS87+BS88+BS89+BS90+BS91+BS100+BS107+BS115+BS116+BS134+BS143+BS145+BS153+BS162+BS167+BS170+BS181+BS196+BS199+BS202+BS205+BS207+BS215+BS216+BS226+BS229+BS230+BS231+BS232+BS234+BS244+BS248+BS249+BS250+BS253+BS258+BS259+BS260+BS261+BS262+BS263+BS264+BS266+BS272+BS295+BS296+BS297+BS298+BS299+BS300+BS301+BS302+BS304+BS307+BS311+BS312+BS313+BS314+BS318+BS319+BS320+BS321+BS322+BS325+BS326+BS347+BS349+BS350+BS351+BS359+BS360+BS361+BS362+BS363+BS395+BS469)</f>
        <v>52</v>
      </c>
      <c r="BT489" s="107">
        <f>SUM(BT12+BT16+BT17+BT23+BT24+BT57+BT58+BT59+BT60+BT62+BT64+BT87+BT88+BT89+BT90+BT91+BT100+BT107+BT115+BT116+BT134+BT143+BT145+BT153+BT162+BT167+BT170+BT181+BT196+BT199+BT202+BT205+BT207+BT215+BT216+BT226+BT229+BT230+BT231+BT232+BT234+BT244+BT248+BT249+BT250+BT253+BT258+BT259+BT260+BT261+BT262+BT263+BT264+BT266+BT272+BT295+BT296+BT297+BT298+BT299+BT300+BT301+BT302+BT304+BT307+BT311+BT312+BT313+BT314+BT318+BT319+BT320+BT321+BT322+BT325+BT326+BT347+BT349+BT350+BT351+BT359+BT360+BT361+BT362+BT363+BT395+BT469)</f>
        <v>1860</v>
      </c>
      <c r="BU489" s="107">
        <f t="shared" ref="BU489:BV489" si="467">SUM(BU12+BU16+BU17+BU23+BU24+BU57+BU58+BU59+BU60+BU62+BU64+BU87+BU88+BU89+BU90+BU91+BU100+BU107+BU115+BU116+BU134+BU143+BU145+BU153+BU162+BU167+BU170+BU181+BU196+BU199+BU202+BU205+BU207+BU215+BU216+BU226+BU229+BU230+BU231+BU232+BU234+BU244+BU248+BU249+BU250+BU253+BU258+BU259+BU260+BU261+BU262+BU263+BU264+BU266+BU272+BU295+BU296+BU297+BU298+BU299+BU300+BU301+BU302+BU304+BU307+BU311+BU312+BU313+BU314+BU318+BU319+BU320+BU321+BU322+BU325+BU326+BU347+BU349+BU350+BU351+BU359+BU360+BU361+BU362+BU363+BU395+BU469)</f>
        <v>1860</v>
      </c>
      <c r="BV489" s="107">
        <f t="shared" si="467"/>
        <v>1860</v>
      </c>
      <c r="BW489" s="115"/>
      <c r="BX489" s="105" t="s">
        <v>911</v>
      </c>
      <c r="BY489" s="106" t="s">
        <v>911</v>
      </c>
      <c r="BZ489" s="106" t="s">
        <v>911</v>
      </c>
      <c r="CA489" s="107">
        <f>SUM(CA12+CA16+CA17+CA23+CA24+CA57+CA58+CA59+CA60+CA62+CA64+CA87+CA88+CA89+CA90+CA91+CA100+CA107+CA115+CA116+CA134+CA143+CA145+CA153+CA162+CA167+CA170+CA181+CA196+CA199+CA202+CA205+CA207+CA215+CA216+CA226+CA229+CA230+CA231+CA232+CA234+CA244+CA248+CA249+CA250+CA253+CA258+CA259+CA260+CA261+CA262+CA263+CA264+CA266+CA272+CA295+CA296+CA297+CA298+CA299+CA300+CA301+CA302+CA304+CA307+CA311+CA312+CA313+CA314+CA318+CA319+CA320+CA321+CA322+CA325+CA326+CA347+CA349+CA350+CA351+CA359+CA360+CA361+CA362+CA363+CA395+CA469)</f>
        <v>2409</v>
      </c>
      <c r="CB489" s="107">
        <f>SUM(CB12+CB16+CB17+CB23+CB24+CB57+CB58+CB59+CB60+CB62+CB64+CB87+CB88+CB89+CB90+CB91+CB100+CB107+CB115+CB116+CB134+CB143+CB145+CB153+CB162+CB167+CB170+CB181+CB196+CB199+CB202+CB205+CB207+CB215+CB216+CB226+CB229+CB230+CB231+CB232+CB234+CB244+CB248+CB249+CB250+CB253+CB258+CB259+CB260+CB261+CB262+CB263+CB264+CB266+CB272+CB295+CB296+CB297+CB298+CB299+CB300+CB301+CB302+CB304+CB307+CB311+CB312+CB313+CB314+CB318+CB319+CB320+CB321+CB322+CB325+CB326+CB347+CB349+CB350+CB351+CB359+CB360+CB361+CB362+CB363+CB395+CB469)</f>
        <v>2783</v>
      </c>
      <c r="CC489" s="107">
        <f>SUM(CC12+CC16+CC17+CC23+CC24+CC57+CC58+CC59+CC60+CC62+CC64+CC87+CC88+CC89+CC90+CC91+CC100+CC107+CC115+CC116+CC134+CC143+CC145+CC153+CC162+CC167+CC170+CC181+CC196+CC199+CC202+CC205+CC207+CC215+CC216+CC226+CC229+CC230+CC231+CC232+CC234+CC244+CC248+CC249+CC250+CC253+CC258+CC259+CC260+CC261+CC262+CC263+CC264+CC266+CC272+CC295+CC296+CC297+CC298+CC299+CC300+CC301+CC302+CC304+CC307+CC311+CC312+CC313+CC314+CC318+CC319+CC320+CC321+CC322+CC325+CC326+CC347+CC349+CC350+CC351+CC359+CC360+CC361+CC362+CC363+CC395+CC469)</f>
        <v>217</v>
      </c>
      <c r="CD489" s="107">
        <f>SUM(CD12+CD16+CD17+CD23+CD24+CD57+CD58+CD59+CD60+CD62+CD64+CD87+CD88+CD89+CD90+CD91+CD100+CD107+CD115+CD116+CD134+CD143+CD145+CD153+CD162+CD167+CD170+CD181+CD196+CD199+CD202+CD205+CD207+CD215+CD216+CD226+CD229+CD230+CD231+CD232+CD234+CD244+CD248+CD249+CD250+CD253+CD258+CD259+CD260+CD261+CD262+CD263+CD264+CD266+CD272+CD295+CD296+CD297+CD298+CD299+CD300+CD301+CD302+CD304+CD307+CD311+CD312+CD313+CD314+CD318+CD319+CD320+CD321+CD322+CD325+CD326+CD347+CD349+CD350+CD351+CD359+CD360+CD361+CD362+CD363+CD395+CD469)</f>
        <v>2115</v>
      </c>
      <c r="CE489" s="107">
        <f t="shared" ref="CE489:CF489" si="468">SUM(CE12+CE16+CE17+CE23+CE24+CE57+CE58+CE59+CE60+CE62+CE64+CE87+CE88+CE89+CE90+CE91+CE100+CE107+CE115+CE116+CE134+CE143+CE145+CE153+CE162+CE167+CE170+CE181+CE196+CE199+CE202+CE205+CE207+CE215+CE216+CE226+CE229+CE230+CE231+CE232+CE234+CE244+CE248+CE249+CE250+CE253+CE258+CE259+CE260+CE261+CE262+CE263+CE264+CE266+CE272+CE295+CE296+CE297+CE298+CE299+CE300+CE301+CE302+CE304+CE307+CE311+CE312+CE313+CE314+CE318+CE319+CE320+CE321+CE322+CE325+CE326+CE347+CE349+CE350+CE351+CE359+CE360+CE361+CE362+CE363+CE395+CE469)</f>
        <v>2137</v>
      </c>
      <c r="CF489" s="107">
        <f t="shared" si="468"/>
        <v>2137</v>
      </c>
      <c r="CG489" s="115"/>
      <c r="CH489" s="105" t="s">
        <v>911</v>
      </c>
      <c r="CI489" s="106" t="s">
        <v>911</v>
      </c>
      <c r="CJ489" s="106" t="s">
        <v>911</v>
      </c>
      <c r="CK489" s="107">
        <f>SUM(CK12+CK16+CK17+CK23+CK24+CK57+CK58+CK59+CK60+CK62+CK64+CK87+CK88+CK89+CK90+CK91+CK100+CK107+CK115+CK116+CK134+CK143+CK145+CK153+CK162+CK167+CK170+CK181+CK196+CK199+CK202+CK205+CK207+CK215+CK216+CK226+CK229+CK230+CK231+CK232+CK234+CK244+CK248+CK249+CK250+CK253+CK258+CK259+CK260+CK261+CK262+CK263+CK264+CK266+CK272+CK295+CK296+CK297+CK298+CK299+CK300+CK301+CK302+CK304+CK307+CK311+CK312+CK313+CK314+CK318+CK319+CK320+CK321+CK322+CK325+CK326+CK347+CK349+CK350+CK351+CK359+CK360+CK361+CK362+CK363+CK395+CK469)</f>
        <v>15434</v>
      </c>
      <c r="CL489" s="107">
        <f>SUM(CL12+CL16+CL17+CL23+CL24+CL57+CL58+CL59+CL60+CL62+CL64+CL87+CL88+CL89+CL90+CL91+CL100+CL107+CL115+CL116+CL134+CL143+CL145+CL153+CL162+CL167+CL170+CL181+CL196+CL199+CL202+CL205+CL207+CL215+CL216+CL226+CL229+CL230+CL231+CL232+CL234+CL244+CL248+CL249+CL250+CL253+CL258+CL259+CL260+CL261+CL262+CL263+CL264+CL266+CL272+CL295+CL296+CL297+CL298+CL299+CL300+CL301+CL302+CL304+CL307+CL311+CL312+CL313+CL314+CL318+CL319+CL320+CL321+CL322+CL325+CL326+CL347+CL349+CL350+CL351+CL359+CL360+CL361+CL362+CL363+CL395+CL469)</f>
        <v>18297</v>
      </c>
      <c r="CM489" s="107">
        <f>SUM(CM12+CM16+CM17+CM23+CM24+CM57+CM58+CM59+CM60+CM62+CM64+CM87+CM88+CM89+CM90+CM91+CM100+CM107+CM115+CM116+CM134+CM143+CM145+CM153+CM162+CM167+CM170+CM181+CM196+CM199+CM202+CM205+CM207+CM215+CM216+CM226+CM229+CM230+CM231+CM232+CM234+CM244+CM248+CM249+CM250+CM253+CM258+CM259+CM260+CM261+CM262+CM263+CM264+CM266+CM272+CM295+CM296+CM297+CM298+CM299+CM300+CM301+CM302+CM304+CM307+CM311+CM312+CM313+CM314+CM318+CM319+CM320+CM321+CM322+CM325+CM326+CM347+CM349+CM350+CM351+CM359+CM360+CM361+CM362+CM363+CM395+CM469)</f>
        <v>700</v>
      </c>
      <c r="CN489" s="107">
        <f t="shared" ref="CN489:CP489" si="469">SUM(CN12+CN16+CN17+CN23+CN24+CN57+CN58+CN59+CN60+CN62+CN64+CN87+CN88+CN89+CN90+CN91+CN100+CN107+CN115+CN116+CN134+CN143+CN145+CN153+CN162+CN167+CN170+CN181+CN196+CN199+CN202+CN205+CN207+CN215+CN216+CN226+CN229+CN230+CN231+CN232+CN234+CN244+CN248+CN249+CN250+CN253+CN258+CN259+CN260+CN261+CN262+CN263+CN264+CN266+CN272+CN295+CN296+CN297+CN298+CN299+CN300+CN301+CN302+CN304+CN307+CN311+CN312+CN313+CN314+CN318+CN319+CN320+CN321+CN322+CN325+CN326+CN347+CN349+CN350+CN351+CN359+CN360+CN361+CN362+CN363+CN395+CN469)</f>
        <v>14976</v>
      </c>
      <c r="CO489" s="107">
        <f t="shared" si="469"/>
        <v>14904</v>
      </c>
      <c r="CP489" s="107">
        <f t="shared" si="469"/>
        <v>14892</v>
      </c>
      <c r="CR489" s="261">
        <f t="shared" si="411"/>
        <v>-458</v>
      </c>
    </row>
    <row r="490" spans="2:96" ht="15.75" customHeight="1" thickBot="1" x14ac:dyDescent="0.3">
      <c r="B490" s="418"/>
      <c r="C490" s="419"/>
      <c r="D490" s="419"/>
      <c r="E490" s="63" t="s">
        <v>917</v>
      </c>
      <c r="F490" s="116" t="s">
        <v>911</v>
      </c>
      <c r="G490" s="117" t="s">
        <v>911</v>
      </c>
      <c r="H490" s="117" t="s">
        <v>911</v>
      </c>
      <c r="I490" s="118">
        <f>SUM(I487+I488+I489)</f>
        <v>3819</v>
      </c>
      <c r="J490" s="118">
        <f>SUM(J487+J488+J489)</f>
        <v>4181</v>
      </c>
      <c r="K490" s="118">
        <f>SUM(K487+K488+K489)</f>
        <v>73</v>
      </c>
      <c r="L490" s="118">
        <f>SUM(L487+L488+L489)</f>
        <v>3895</v>
      </c>
      <c r="M490" s="118">
        <f t="shared" ref="M490:N490" si="470">SUM(M487+M488+M489)</f>
        <v>3841</v>
      </c>
      <c r="N490" s="118">
        <f t="shared" si="470"/>
        <v>3831</v>
      </c>
      <c r="O490" s="119"/>
      <c r="P490" s="116" t="s">
        <v>911</v>
      </c>
      <c r="Q490" s="117" t="s">
        <v>911</v>
      </c>
      <c r="R490" s="117" t="s">
        <v>911</v>
      </c>
      <c r="S490" s="118">
        <f>SUM(S487+S488+S489)</f>
        <v>3205</v>
      </c>
      <c r="T490" s="118">
        <f>SUM(T487+T488+T489)</f>
        <v>4229</v>
      </c>
      <c r="U490" s="118">
        <f t="shared" ref="U490" si="471">SUM(U487+U488+U489)</f>
        <v>482</v>
      </c>
      <c r="V490" s="118">
        <f t="shared" ref="V490:X490" si="472">SUM(V487+V488+V489)</f>
        <v>3387</v>
      </c>
      <c r="W490" s="118">
        <f t="shared" si="472"/>
        <v>3381</v>
      </c>
      <c r="X490" s="118">
        <f t="shared" si="472"/>
        <v>3381</v>
      </c>
      <c r="Y490" s="119"/>
      <c r="Z490" s="116" t="s">
        <v>911</v>
      </c>
      <c r="AA490" s="117" t="s">
        <v>911</v>
      </c>
      <c r="AB490" s="117" t="s">
        <v>911</v>
      </c>
      <c r="AC490" s="118">
        <f>SUM(AC487+AC488+AC489)</f>
        <v>3149</v>
      </c>
      <c r="AD490" s="118">
        <f>SUM(AD487+AD488+AD489)</f>
        <v>3897</v>
      </c>
      <c r="AE490" s="118">
        <f t="shared" ref="AE490:AF490" si="473">SUM(AE487+AE488+AE489)</f>
        <v>721</v>
      </c>
      <c r="AF490" s="118">
        <f t="shared" si="473"/>
        <v>3142</v>
      </c>
      <c r="AG490" s="118">
        <f t="shared" ref="AG490:AH490" si="474">SUM(AG487+AG488+AG489)</f>
        <v>3142</v>
      </c>
      <c r="AH490" s="118">
        <f t="shared" si="474"/>
        <v>3142</v>
      </c>
      <c r="AI490" s="119"/>
      <c r="AJ490" s="116" t="s">
        <v>911</v>
      </c>
      <c r="AK490" s="117" t="s">
        <v>911</v>
      </c>
      <c r="AL490" s="117" t="s">
        <v>911</v>
      </c>
      <c r="AM490" s="118">
        <f>SUM(AM487+AM488+AM489)</f>
        <v>3804</v>
      </c>
      <c r="AN490" s="118">
        <f>SUM(AN487+AN488+AN489)</f>
        <v>4976</v>
      </c>
      <c r="AO490" s="118">
        <f>SUM(AO487+AO488+AO489)</f>
        <v>734</v>
      </c>
      <c r="AP490" s="118">
        <f>SUM(AP487+AP488+AP489)</f>
        <v>3878</v>
      </c>
      <c r="AQ490" s="118">
        <f t="shared" ref="AQ490:AR490" si="475">SUM(AQ487+AQ488+AQ489)</f>
        <v>3878</v>
      </c>
      <c r="AR490" s="118">
        <f t="shared" si="475"/>
        <v>3878</v>
      </c>
      <c r="AS490" s="119"/>
      <c r="AT490" s="116" t="s">
        <v>911</v>
      </c>
      <c r="AU490" s="117" t="s">
        <v>911</v>
      </c>
      <c r="AV490" s="117" t="s">
        <v>911</v>
      </c>
      <c r="AW490" s="118">
        <f>SUM(AW487+AW488+AW489)</f>
        <v>4598</v>
      </c>
      <c r="AX490" s="143">
        <f>SUM(AX487+AX488+AX489)</f>
        <v>5555</v>
      </c>
      <c r="AY490" s="118">
        <f>SUM(AY487+AY488+AY489)</f>
        <v>516</v>
      </c>
      <c r="AZ490" s="118">
        <f>SUM(AZ487+AZ488+AZ489)</f>
        <v>4437</v>
      </c>
      <c r="BA490" s="118">
        <f t="shared" ref="BA490:BB490" si="476">SUM(BA487+BA488+BA489)</f>
        <v>4437</v>
      </c>
      <c r="BB490" s="118">
        <f t="shared" si="476"/>
        <v>4437</v>
      </c>
      <c r="BC490" s="119"/>
      <c r="BD490" s="116" t="s">
        <v>911</v>
      </c>
      <c r="BE490" s="117" t="s">
        <v>911</v>
      </c>
      <c r="BF490" s="117" t="s">
        <v>911</v>
      </c>
      <c r="BG490" s="118">
        <f>SUM(BG487+BG488+BG489)</f>
        <v>3521</v>
      </c>
      <c r="BH490" s="118">
        <f>SUM(BH487+BH488+BH489)</f>
        <v>4582</v>
      </c>
      <c r="BI490" s="118">
        <f>SUM(BI487+BI488+BI489)</f>
        <v>584</v>
      </c>
      <c r="BJ490" s="118">
        <f>SUM(BJ487+BJ488+BJ489)</f>
        <v>3481</v>
      </c>
      <c r="BK490" s="118">
        <f t="shared" ref="BK490:BL490" si="477">SUM(BK487+BK488+BK489)</f>
        <v>3481</v>
      </c>
      <c r="BL490" s="118">
        <f t="shared" si="477"/>
        <v>3481</v>
      </c>
      <c r="BM490" s="119"/>
      <c r="BN490" s="116" t="s">
        <v>911</v>
      </c>
      <c r="BO490" s="117" t="s">
        <v>911</v>
      </c>
      <c r="BP490" s="117" t="s">
        <v>911</v>
      </c>
      <c r="BQ490" s="118">
        <f>SUM(BQ487+BQ488+BQ489)</f>
        <v>4504</v>
      </c>
      <c r="BR490" s="118">
        <f>SUM(BR487+BR488+BR489)</f>
        <v>6122</v>
      </c>
      <c r="BS490" s="118">
        <f>SUM(BS487+BS488+BS489)</f>
        <v>667</v>
      </c>
      <c r="BT490" s="118">
        <f>SUM(BT487+BT488+BT489)</f>
        <v>4500</v>
      </c>
      <c r="BU490" s="118">
        <f t="shared" ref="BU490:BV490" si="478">SUM(BU487+BU488+BU489)</f>
        <v>4500</v>
      </c>
      <c r="BV490" s="118">
        <f t="shared" si="478"/>
        <v>4500</v>
      </c>
      <c r="BW490" s="119"/>
      <c r="BX490" s="116" t="s">
        <v>911</v>
      </c>
      <c r="BY490" s="117" t="s">
        <v>911</v>
      </c>
      <c r="BZ490" s="117" t="s">
        <v>911</v>
      </c>
      <c r="CA490" s="118">
        <f>SUM(CA487+CA488+CA489)</f>
        <v>4353</v>
      </c>
      <c r="CB490" s="118">
        <f>SUM(CB487+CB488+CB489)</f>
        <v>5777</v>
      </c>
      <c r="CC490" s="118">
        <f>SUM(CC487+CC488+CC489)</f>
        <v>1124</v>
      </c>
      <c r="CD490" s="118">
        <f>SUM(CD487+CD488+CD489)</f>
        <v>4216</v>
      </c>
      <c r="CE490" s="118">
        <f t="shared" ref="CE490:CF490" si="479">SUM(CE487+CE488+CE489)</f>
        <v>4281</v>
      </c>
      <c r="CF490" s="118">
        <f t="shared" si="479"/>
        <v>4281</v>
      </c>
      <c r="CG490" s="119"/>
      <c r="CH490" s="116" t="s">
        <v>911</v>
      </c>
      <c r="CI490" s="117" t="s">
        <v>911</v>
      </c>
      <c r="CJ490" s="117" t="s">
        <v>911</v>
      </c>
      <c r="CK490" s="118">
        <f>SUM(CK487+CK488+CK489)</f>
        <v>30953</v>
      </c>
      <c r="CL490" s="118">
        <f>SUM(CL487+CL488+CL489)</f>
        <v>39319</v>
      </c>
      <c r="CM490" s="118">
        <f>SUM(CM487+CM488+CM489)</f>
        <v>4901</v>
      </c>
      <c r="CN490" s="118">
        <f t="shared" ref="CN490:CP490" si="480">SUM(CN487+CN488+CN489)</f>
        <v>30936</v>
      </c>
      <c r="CO490" s="118">
        <f t="shared" si="480"/>
        <v>30941</v>
      </c>
      <c r="CP490" s="118">
        <f t="shared" si="480"/>
        <v>30931</v>
      </c>
      <c r="CR490" s="261">
        <f t="shared" si="411"/>
        <v>-17</v>
      </c>
    </row>
    <row r="491" spans="2:96" ht="15" customHeight="1" thickBot="1" x14ac:dyDescent="0.3">
      <c r="B491" s="420" t="s">
        <v>923</v>
      </c>
      <c r="C491" s="421"/>
      <c r="D491" s="421"/>
      <c r="E491" s="41" t="s">
        <v>918</v>
      </c>
      <c r="F491" s="97" t="s">
        <v>911</v>
      </c>
      <c r="G491" s="98" t="s">
        <v>911</v>
      </c>
      <c r="H491" s="98" t="s">
        <v>911</v>
      </c>
      <c r="I491" s="99">
        <f>SUM(I370+I373+I378+I382)</f>
        <v>174</v>
      </c>
      <c r="J491" s="99">
        <f>SUM(J370+J373+J378+J382)</f>
        <v>190</v>
      </c>
      <c r="K491" s="99">
        <f>SUM(K370+K373+K378+K382)</f>
        <v>0</v>
      </c>
      <c r="L491" s="99">
        <f>SUM(L370+L373+L378+L382)</f>
        <v>182</v>
      </c>
      <c r="M491" s="99">
        <f t="shared" ref="M491:N491" si="481">SUM(M370+M373+M378+M382)</f>
        <v>160</v>
      </c>
      <c r="N491" s="99">
        <f t="shared" si="481"/>
        <v>178</v>
      </c>
      <c r="O491" s="101"/>
      <c r="P491" s="97" t="s">
        <v>911</v>
      </c>
      <c r="Q491" s="98" t="s">
        <v>911</v>
      </c>
      <c r="R491" s="98" t="s">
        <v>911</v>
      </c>
      <c r="S491" s="99">
        <f>SUM(S370+S373+S378+S382)</f>
        <v>15</v>
      </c>
      <c r="T491" s="99">
        <f>SUM(T370+T373+T378+T382)</f>
        <v>15</v>
      </c>
      <c r="U491" s="99">
        <f t="shared" ref="U491:X491" si="482">SUM(U370+U373+U378+U382)</f>
        <v>0</v>
      </c>
      <c r="V491" s="99">
        <f t="shared" si="482"/>
        <v>15</v>
      </c>
      <c r="W491" s="99">
        <f t="shared" si="482"/>
        <v>15</v>
      </c>
      <c r="X491" s="99">
        <f t="shared" si="482"/>
        <v>15</v>
      </c>
      <c r="Y491" s="101"/>
      <c r="Z491" s="97" t="s">
        <v>911</v>
      </c>
      <c r="AA491" s="98" t="s">
        <v>911</v>
      </c>
      <c r="AB491" s="98" t="s">
        <v>911</v>
      </c>
      <c r="AC491" s="99">
        <f>SUM(AC370+AC373+AC378+AC382)</f>
        <v>0</v>
      </c>
      <c r="AD491" s="99">
        <f>SUM(AD370+AD373+AD378+AD382)</f>
        <v>0</v>
      </c>
      <c r="AE491" s="99">
        <f t="shared" ref="AE491:AF491" si="483">SUM(AE370+AE373+AE378+AE382)</f>
        <v>0</v>
      </c>
      <c r="AF491" s="99">
        <f t="shared" si="483"/>
        <v>0</v>
      </c>
      <c r="AG491" s="99">
        <f t="shared" ref="AG491:AH491" si="484">SUM(AG370+AG373+AG378+AG382)</f>
        <v>0</v>
      </c>
      <c r="AH491" s="99">
        <f t="shared" si="484"/>
        <v>0</v>
      </c>
      <c r="AI491" s="101"/>
      <c r="AJ491" s="97" t="s">
        <v>911</v>
      </c>
      <c r="AK491" s="98" t="s">
        <v>911</v>
      </c>
      <c r="AL491" s="98" t="s">
        <v>911</v>
      </c>
      <c r="AM491" s="99">
        <f>SUM(AM370+AM373+AM378+AM382)</f>
        <v>95</v>
      </c>
      <c r="AN491" s="99">
        <f>SUM(AN370+AN373+AN378+AN382)</f>
        <v>104</v>
      </c>
      <c r="AO491" s="99">
        <f>SUM(AO370+AO373+AO378+AO382)</f>
        <v>0</v>
      </c>
      <c r="AP491" s="99">
        <f>SUM(AP370+AP373+AP378+AP382)</f>
        <v>79</v>
      </c>
      <c r="AQ491" s="99">
        <f t="shared" ref="AQ491:AR491" si="485">SUM(AQ370+AQ373+AQ378+AQ382)</f>
        <v>79</v>
      </c>
      <c r="AR491" s="99">
        <f t="shared" si="485"/>
        <v>79</v>
      </c>
      <c r="AS491" s="101"/>
      <c r="AT491" s="97" t="s">
        <v>911</v>
      </c>
      <c r="AU491" s="98" t="s">
        <v>911</v>
      </c>
      <c r="AV491" s="98" t="s">
        <v>911</v>
      </c>
      <c r="AW491" s="99">
        <f>SUM(AW370+AW373+AW378+AW382)</f>
        <v>60</v>
      </c>
      <c r="AX491" s="138">
        <f>SUM(AX370+AX373+AX378+AX382)</f>
        <v>62</v>
      </c>
      <c r="AY491" s="99">
        <f>SUM(AY370+AY373+AY378+AY382)</f>
        <v>0</v>
      </c>
      <c r="AZ491" s="99">
        <f>SUM(AZ370+AZ373+AZ378+AZ382)</f>
        <v>58</v>
      </c>
      <c r="BA491" s="99">
        <f t="shared" ref="BA491:BB491" si="486">SUM(BA370+BA373+BA378+BA382)</f>
        <v>58</v>
      </c>
      <c r="BB491" s="99">
        <f t="shared" si="486"/>
        <v>58</v>
      </c>
      <c r="BC491" s="101"/>
      <c r="BD491" s="97" t="s">
        <v>911</v>
      </c>
      <c r="BE491" s="98" t="s">
        <v>911</v>
      </c>
      <c r="BF491" s="98" t="s">
        <v>911</v>
      </c>
      <c r="BG491" s="99">
        <v>49</v>
      </c>
      <c r="BH491" s="99">
        <f>SUM(BH370+BH373+BH378+BH382)</f>
        <v>112</v>
      </c>
      <c r="BI491" s="99">
        <f>SUM(BI370+BI373+BI378+BI382)</f>
        <v>0</v>
      </c>
      <c r="BJ491" s="99">
        <f>SUM(BJ370+BJ373+BJ378+BJ382)</f>
        <v>85</v>
      </c>
      <c r="BK491" s="99">
        <f t="shared" ref="BK491:BL491" si="487">SUM(BK370+BK373+BK378+BK382)</f>
        <v>85</v>
      </c>
      <c r="BL491" s="99">
        <f t="shared" si="487"/>
        <v>85</v>
      </c>
      <c r="BM491" s="101"/>
      <c r="BN491" s="97" t="s">
        <v>911</v>
      </c>
      <c r="BO491" s="98" t="s">
        <v>911</v>
      </c>
      <c r="BP491" s="98" t="s">
        <v>911</v>
      </c>
      <c r="BQ491" s="99">
        <f>SUM(BQ370+BQ373+BQ378+BQ382)</f>
        <v>30</v>
      </c>
      <c r="BR491" s="99">
        <f>SUM(BR370+BR373+BR378+BR382)</f>
        <v>62</v>
      </c>
      <c r="BS491" s="99">
        <f>SUM(BS370+BS373+BS378+BS382)</f>
        <v>0</v>
      </c>
      <c r="BT491" s="99">
        <f>SUM(BT370+BT373+BT378+BT382)</f>
        <v>31</v>
      </c>
      <c r="BU491" s="99">
        <f t="shared" ref="BU491:BV491" si="488">SUM(BU370+BU373+BU378+BU382)</f>
        <v>31</v>
      </c>
      <c r="BV491" s="99">
        <f t="shared" si="488"/>
        <v>31</v>
      </c>
      <c r="BW491" s="101"/>
      <c r="BX491" s="97" t="s">
        <v>911</v>
      </c>
      <c r="BY491" s="98" t="s">
        <v>911</v>
      </c>
      <c r="BZ491" s="98" t="s">
        <v>911</v>
      </c>
      <c r="CA491" s="99">
        <f>SUM(CA370+CA373+CA378+CA382)</f>
        <v>76</v>
      </c>
      <c r="CB491" s="99">
        <f>SUM(CB370+CB373+CB378+CB382)</f>
        <v>183</v>
      </c>
      <c r="CC491" s="99">
        <f>SUM(CC370+CC373+CC378+CC382)</f>
        <v>0</v>
      </c>
      <c r="CD491" s="99">
        <f>SUM(CD370+CD373+CD378+CD382)</f>
        <v>104</v>
      </c>
      <c r="CE491" s="99">
        <f t="shared" ref="CE491:CF491" si="489">SUM(CE370+CE373+CE378+CE382)</f>
        <v>169</v>
      </c>
      <c r="CF491" s="99">
        <f t="shared" si="489"/>
        <v>169</v>
      </c>
      <c r="CG491" s="101"/>
      <c r="CH491" s="97" t="s">
        <v>911</v>
      </c>
      <c r="CI491" s="98" t="s">
        <v>911</v>
      </c>
      <c r="CJ491" s="98" t="s">
        <v>911</v>
      </c>
      <c r="CK491" s="99">
        <f>SUM(CK370+CK373+CK378+CK382)</f>
        <v>499</v>
      </c>
      <c r="CL491" s="99">
        <f>SUM(CL370+CL373+CL378+CL382)</f>
        <v>728</v>
      </c>
      <c r="CM491" s="99">
        <f>SUM(CM370+CM373+CM378+CM382)</f>
        <v>0</v>
      </c>
      <c r="CN491" s="99">
        <f t="shared" ref="CN491:CP491" si="490">SUM(CN370+CN373+CN378+CN382)</f>
        <v>554</v>
      </c>
      <c r="CO491" s="99">
        <f t="shared" si="490"/>
        <v>597</v>
      </c>
      <c r="CP491" s="99">
        <f t="shared" si="490"/>
        <v>615</v>
      </c>
      <c r="CR491" s="261">
        <f t="shared" si="411"/>
        <v>55</v>
      </c>
    </row>
    <row r="492" spans="2:96" ht="15.75" customHeight="1" thickBot="1" x14ac:dyDescent="0.3">
      <c r="B492" s="418" t="s">
        <v>924</v>
      </c>
      <c r="C492" s="419"/>
      <c r="D492" s="419"/>
      <c r="E492" s="40" t="s">
        <v>913</v>
      </c>
      <c r="F492" s="120" t="s">
        <v>911</v>
      </c>
      <c r="G492" s="121" t="s">
        <v>911</v>
      </c>
      <c r="H492" s="121" t="s">
        <v>911</v>
      </c>
      <c r="I492" s="122">
        <f>SUM(I427+I428+I429+I430+I431+I432+I433+I434+I435+I436+I437+I438+I439+I440+I441+I442+I446+I447+I453+I454+I455+I461+I462+I463)</f>
        <v>408</v>
      </c>
      <c r="J492" s="122">
        <f>SUM(J427+J428+J429+J430+J431+J432+J433+J434+J435+J436+J437+J438+J439+J440+J441+J442+J446+J447+J453+J454+J455+J461+J462+J463)</f>
        <v>450</v>
      </c>
      <c r="K492" s="122">
        <f>SUM(K427+K428+K429+K430+K431+K432+K433+K434+K435+K436+K437+K438+K439+K440+K441+K442+K446+K447+K453+K454+K455+K461+K462+K463)</f>
        <v>0</v>
      </c>
      <c r="L492" s="122">
        <f>SUM(L427+L428+L429+L430+L431+L432+L433+L434+L435+L436+L437+L438+L439+L440+L441+L442+L446+L447+L453+L454+L455+L461+L462+L463)</f>
        <v>402</v>
      </c>
      <c r="M492" s="122">
        <f t="shared" ref="M492:N492" si="491">SUM(M427+M428+M429+M430+M431+M432+M433+M434+M435+M436+M437+M438+M439+M440+M441+M442+M446+M447+M453+M454+M455+M461+M462+M463)</f>
        <v>404</v>
      </c>
      <c r="N492" s="122">
        <f t="shared" si="491"/>
        <v>404</v>
      </c>
      <c r="O492" s="73"/>
      <c r="P492" s="120" t="s">
        <v>911</v>
      </c>
      <c r="Q492" s="121" t="s">
        <v>911</v>
      </c>
      <c r="R492" s="121" t="s">
        <v>911</v>
      </c>
      <c r="S492" s="122">
        <f>SUM(S427+S428+S429+S430+S431+S432+S433+S434+S435+S436+S437+S438+S439+S440+S441+S442+S446+S447+S453+S454+S455+S461+S462+S463)</f>
        <v>41</v>
      </c>
      <c r="T492" s="122">
        <f>SUM(T427+T428+T429+T430+T431+T432+T433+T434+T435+T436+T437+T438+T439+T440+T441+T442+T446+T447+T453+T454+T455+T461+T462+T463)</f>
        <v>44</v>
      </c>
      <c r="U492" s="122">
        <f t="shared" ref="U492:X492" si="492">SUM(U427+U428+U429+U430+U431+U432+U433+U434+U435+U436+U437+U438+U439+U440+U441+U442+U446+U447+U453+U454+U455+U461+U462+U463)</f>
        <v>0</v>
      </c>
      <c r="V492" s="122">
        <f t="shared" si="492"/>
        <v>44</v>
      </c>
      <c r="W492" s="122">
        <f t="shared" si="492"/>
        <v>44</v>
      </c>
      <c r="X492" s="122">
        <f t="shared" si="492"/>
        <v>44</v>
      </c>
      <c r="Y492" s="73"/>
      <c r="Z492" s="120" t="s">
        <v>911</v>
      </c>
      <c r="AA492" s="121" t="s">
        <v>911</v>
      </c>
      <c r="AB492" s="121" t="s">
        <v>911</v>
      </c>
      <c r="AC492" s="122">
        <f>SUM(AC427+AC428+AC429+AC430+AC431+AC432+AC433+AC434+AC435+AC436+AC437+AC438+AC439+AC440+AC441+AC442+AC446+AC447+AC453+AC454+AC455+AC461+AC462+AC463)</f>
        <v>116</v>
      </c>
      <c r="AD492" s="122">
        <f>SUM(AD427+AD428+AD429+AD430+AD431+AD432+AD433+AD434+AD435+AD436+AD437+AD438+AD439+AD440+AD441+AD442+AD446+AD447+AD453+AD454+AD455+AD461+AD462+AD463)</f>
        <v>117</v>
      </c>
      <c r="AE492" s="122">
        <f t="shared" ref="AE492:AF492" si="493">SUM(AE427+AE428+AE429+AE430+AE431+AE432+AE433+AE434+AE435+AE436+AE437+AE438+AE439+AE440+AE441+AE442+AE446+AE447+AE453+AE454+AE455+AE461+AE462+AE463)</f>
        <v>0</v>
      </c>
      <c r="AF492" s="122">
        <f t="shared" si="493"/>
        <v>117</v>
      </c>
      <c r="AG492" s="122">
        <f t="shared" ref="AG492:AH492" si="494">SUM(AG427+AG428+AG429+AG430+AG431+AG432+AG433+AG434+AG435+AG436+AG437+AG438+AG439+AG440+AG441+AG442+AG446+AG447+AG453+AG454+AG455+AG461+AG462+AG463)</f>
        <v>117</v>
      </c>
      <c r="AH492" s="122">
        <f t="shared" si="494"/>
        <v>117</v>
      </c>
      <c r="AI492" s="73"/>
      <c r="AJ492" s="120" t="s">
        <v>911</v>
      </c>
      <c r="AK492" s="121" t="s">
        <v>911</v>
      </c>
      <c r="AL492" s="121" t="s">
        <v>911</v>
      </c>
      <c r="AM492" s="122">
        <f>SUM(AM427+AM428+AM429+AM430+AM431+AM432+AM433+AM434+AM435+AM436+AM437+AM438+AM439+AM440+AM441+AM442+AM446+AM447+AM453+AM454+AM455+AM461+AM462+AM463)</f>
        <v>123</v>
      </c>
      <c r="AN492" s="122">
        <f>SUM(AN427+AN428+AN429+AN430+AN431+AN432+AN433+AN434+AN435+AN436+AN437+AN438+AN439+AN440+AN441+AN442+AN446+AN447+AN453+AN454+AN455+AN461+AN462+AN463)</f>
        <v>186</v>
      </c>
      <c r="AO492" s="122">
        <f>SUM(AO427+AO428+AO429+AO430+AO431+AO432+AO433+AO434+AO435+AO436+AO437+AO438+AO439+AO440+AO441+AO442+AO446+AO447+AO453+AO454+AO455+AO461+AO462+AO463)</f>
        <v>0</v>
      </c>
      <c r="AP492" s="122">
        <f>SUM(AP427+AP428+AP429+AP430+AP431+AP432+AP433+AP434+AP435+AP436+AP437+AP438+AP439+AP440+AP441+AP442+AP446+AP447+AP453+AP454+AP455+AP461+AP462+AP463)</f>
        <v>113</v>
      </c>
      <c r="AQ492" s="122">
        <f t="shared" ref="AQ492:AR492" si="495">SUM(AQ427+AQ428+AQ429+AQ430+AQ431+AQ432+AQ433+AQ434+AQ435+AQ436+AQ437+AQ438+AQ439+AQ440+AQ441+AQ442+AQ446+AQ447+AQ453+AQ454+AQ455+AQ461+AQ462+AQ463)</f>
        <v>113</v>
      </c>
      <c r="AR492" s="122">
        <f t="shared" si="495"/>
        <v>113</v>
      </c>
      <c r="AS492" s="73"/>
      <c r="AT492" s="120" t="s">
        <v>911</v>
      </c>
      <c r="AU492" s="121" t="s">
        <v>911</v>
      </c>
      <c r="AV492" s="121" t="s">
        <v>911</v>
      </c>
      <c r="AW492" s="122">
        <f>SUM(AW427+AW428+AW429+AW430+AW431+AW432+AW433+AW434+AW435+AW436+AW437+AW438+AW439+AW440+AW441+AW442+AW446+AW447+AW453+AW454+AW455+AW461+AW462+AW463)</f>
        <v>142</v>
      </c>
      <c r="AX492" s="144">
        <f>SUM(AX427+AX428+AX429+AX430+AX431+AX432+AX433+AX434+AX435+AX436+AX437+AX438+AX439+AX440+AX441+AX442+AX446+AX447+AX453+AX454+AX455+AX461+AX462+AX463)</f>
        <v>168</v>
      </c>
      <c r="AY492" s="122">
        <f>SUM(AY427+AY428+AY429+AY430+AY431+AY432+AY433+AY434+AY435+AY436+AY437+AY438+AY439+AY440+AY441+AY442+AY446+AY447+AY453+AY454+AY455+AY461+AY462+AY463)</f>
        <v>0</v>
      </c>
      <c r="AZ492" s="122">
        <f>SUM(AZ427+AZ428+AZ429+AZ430+AZ431+AZ432+AZ433+AZ434+AZ435+AZ436+AZ437+AZ438+AZ439+AZ440+AZ441+AZ442+AZ446+AZ447+AZ453+AZ454+AZ455+AZ461+AZ462+AZ463)</f>
        <v>146</v>
      </c>
      <c r="BA492" s="122">
        <f t="shared" ref="BA492:BB492" si="496">SUM(BA427+BA428+BA429+BA430+BA431+BA432+BA433+BA434+BA435+BA436+BA437+BA438+BA439+BA440+BA441+BA442+BA446+BA447+BA453+BA454+BA455+BA461+BA462+BA463)</f>
        <v>146</v>
      </c>
      <c r="BB492" s="122">
        <f t="shared" si="496"/>
        <v>146</v>
      </c>
      <c r="BC492" s="73"/>
      <c r="BD492" s="120" t="s">
        <v>911</v>
      </c>
      <c r="BE492" s="121" t="s">
        <v>911</v>
      </c>
      <c r="BF492" s="121" t="s">
        <v>911</v>
      </c>
      <c r="BG492" s="122">
        <f>SUM(BG427+BG428+BG429+BG430+BG431+BG432+BG433+BG434+BG435+BG436+BG437+BG438+BG439+BG440+BG441+BG442+BG446+BG447+BG453+BG454+BG455+BG461+BG462+BG463)</f>
        <v>169</v>
      </c>
      <c r="BH492" s="122">
        <f>SUM(BH427+BH428+BH429+BH430+BH431+BH432+BH433+BH434+BH435+BH436+BH437+BH438+BH439+BH440+BH441+BH442+BH446+BH447+BH453+BH454+BH455+BH461+BH462+BH463)</f>
        <v>203</v>
      </c>
      <c r="BI492" s="122">
        <f>SUM(BI427+BI428+BI429+BI430+BI431+BI432+BI433+BI434+BI435+BI436+BI437+BI438+BI439+BI440+BI441+BI442+BI446+BI447+BI453+BI454+BI455+BI461+BI462+BI463)</f>
        <v>0</v>
      </c>
      <c r="BJ492" s="122">
        <f>SUM(BJ427+BJ428+BJ429+BJ430+BJ431+BJ432+BJ433+BJ434+BJ435+BJ436+BJ437+BJ438+BJ439+BJ440+BJ441+BJ442+BJ446+BJ447+BJ453+BJ454+BJ455+BJ461+BJ462+BJ463)</f>
        <v>135</v>
      </c>
      <c r="BK492" s="122">
        <f t="shared" ref="BK492:BL492" si="497">SUM(BK427+BK428+BK429+BK430+BK431+BK432+BK433+BK434+BK435+BK436+BK437+BK438+BK439+BK440+BK441+BK442+BK446+BK447+BK453+BK454+BK455+BK461+BK462+BK463)</f>
        <v>135</v>
      </c>
      <c r="BL492" s="122">
        <f t="shared" si="497"/>
        <v>135</v>
      </c>
      <c r="BM492" s="73"/>
      <c r="BN492" s="120" t="s">
        <v>911</v>
      </c>
      <c r="BO492" s="121" t="s">
        <v>911</v>
      </c>
      <c r="BP492" s="121" t="s">
        <v>911</v>
      </c>
      <c r="BQ492" s="122">
        <f>SUM(BQ427+BQ428+BQ429+BQ430+BQ431+BQ432+BQ433+BQ434+BQ435+BQ436+BQ437+BQ438+BQ439+BQ440+BQ441+BQ442+BQ446+BQ447+BQ453+BQ454+BQ455+BQ461+BQ462+BQ463)</f>
        <v>171</v>
      </c>
      <c r="BR492" s="122">
        <f>SUM(BR427+BR428+BR429+BR430+BR431+BR432+BR433+BR434+BR435+BR436+BR437+BR438+BR439+BR440+BR441+BR442+BR446+BR447+BR453+BR454+BR455+BR461+BR462+BR463)</f>
        <v>164</v>
      </c>
      <c r="BS492" s="122">
        <f>SUM(BS427+BS428+BS429+BS430+BS431+BS432+BS433+BS434+BS435+BS436+BS437+BS438+BS439+BS440+BS441+BS442+BS446+BS447+BS453+BS454+BS455+BS461+BS462+BS463)</f>
        <v>0</v>
      </c>
      <c r="BT492" s="122">
        <f>SUM(BT427+BT428+BT429+BT430+BT431+BT432+BT433+BT434+BT435+BT436+BT437+BT438+BT439+BT440+BT441+BT442+BT446+BT447+BT453+BT454+BT455+BT461+BT462+BT463)</f>
        <v>133</v>
      </c>
      <c r="BU492" s="122">
        <f t="shared" ref="BU492:BV492" si="498">SUM(BU427+BU428+BU429+BU430+BU431+BU432+BU433+BU434+BU435+BU436+BU437+BU438+BU439+BU440+BU441+BU442+BU446+BU447+BU453+BU454+BU455+BU461+BU462+BU463)</f>
        <v>133</v>
      </c>
      <c r="BV492" s="122">
        <f t="shared" si="498"/>
        <v>133</v>
      </c>
      <c r="BW492" s="73"/>
      <c r="BX492" s="120" t="s">
        <v>911</v>
      </c>
      <c r="BY492" s="121" t="s">
        <v>911</v>
      </c>
      <c r="BZ492" s="121" t="s">
        <v>911</v>
      </c>
      <c r="CA492" s="122">
        <f>SUM(CA427+CA428+CA429+CA430+CA431+CA432+CA433+CA434+CA435+CA436+CA437+CA438+CA439+CA440+CA441+CA442+CA446+CA447+CA453+CA454+CA455+CA461+CA462+CA463)</f>
        <v>141</v>
      </c>
      <c r="CB492" s="122">
        <f>SUM(CB427+CB428+CB429+CB430+CB431+CB432+CB433+CB434+CB435+CB436+CB437+CB438+CB439+CB440+CB441+CB442+CB446+CB447+CB453+CB454+CB455+CB461+CB462+CB463)</f>
        <v>123</v>
      </c>
      <c r="CC492" s="122">
        <f>SUM(CC427+CC428+CC429+CC430+CC431+CC432+CC433+CC434+CC435+CC436+CC437+CC438+CC439+CC440+CC441+CC442+CC446+CC447+CC453+CC454+CC455+CC461+CC462+CC463)</f>
        <v>0</v>
      </c>
      <c r="CD492" s="122">
        <f>SUM(CD427+CD428+CD429+CD430+CD431+CD432+CD433+CD434+CD435+CD436+CD437+CD438+CD439+CD440+CD441+CD442+CD446+CD447+CD453+CD454+CD455+CD461+CD462+CD463)</f>
        <v>26</v>
      </c>
      <c r="CE492" s="122">
        <f t="shared" ref="CE492:CF492" si="499">SUM(CE427+CE428+CE429+CE430+CE431+CE432+CE433+CE434+CE435+CE436+CE437+CE438+CE439+CE440+CE441+CE442+CE446+CE447+CE453+CE454+CE455+CE461+CE462+CE463)</f>
        <v>106</v>
      </c>
      <c r="CF492" s="122">
        <f t="shared" si="499"/>
        <v>106</v>
      </c>
      <c r="CG492" s="73"/>
      <c r="CH492" s="120" t="s">
        <v>911</v>
      </c>
      <c r="CI492" s="121" t="s">
        <v>911</v>
      </c>
      <c r="CJ492" s="121" t="s">
        <v>911</v>
      </c>
      <c r="CK492" s="122">
        <f>SUM(CK427+CK428+CK429+CK430+CK431+CK432+CK433+CK434+CK435+CK436+CK437+CK438+CK439+CK440+CK441+CK442+CK446+CK447+CK453+CK454+CK455+CK461+CK462+CK463)</f>
        <v>1311</v>
      </c>
      <c r="CL492" s="122">
        <f>SUM(CL427+CL428+CL429+CL430+CL431+CL432+CL433+CL434+CL435+CL436+CL437+CL438+CL439+CL440+CL441+CL442+CL446+CL447+CL453+CL454+CL455+CL461+CL462+CL463)</f>
        <v>1455</v>
      </c>
      <c r="CM492" s="122">
        <f>SUM(CM427+CM428+CM429+CM430+CM431+CM432+CM433+CM434+CM435+CM436+CM437+CM438+CM439+CM440+CM441+CM442+CM446+CM447+CM453+CM454+CM455+CM461+CM462+CM463)</f>
        <v>0</v>
      </c>
      <c r="CN492" s="122">
        <f t="shared" ref="CN492:CP492" si="500">SUM(CN427+CN428+CN429+CN430+CN431+CN432+CN433+CN434+CN435+CN436+CN437+CN438+CN439+CN440+CN441+CN442+CN446+CN447+CN453+CN454+CN455+CN461+CN462+CN463)</f>
        <v>1116</v>
      </c>
      <c r="CO492" s="122">
        <f t="shared" si="500"/>
        <v>1198</v>
      </c>
      <c r="CP492" s="122">
        <f t="shared" si="500"/>
        <v>1198</v>
      </c>
      <c r="CR492" s="261">
        <f t="shared" si="411"/>
        <v>-195</v>
      </c>
    </row>
    <row r="493" spans="2:96" ht="15.75" customHeight="1" thickBot="1" x14ac:dyDescent="0.3">
      <c r="B493" s="398" t="s">
        <v>925</v>
      </c>
      <c r="C493" s="399"/>
      <c r="D493" s="399"/>
      <c r="E493" s="38" t="s">
        <v>919</v>
      </c>
      <c r="F493" s="123" t="s">
        <v>911</v>
      </c>
      <c r="G493" s="124" t="s">
        <v>911</v>
      </c>
      <c r="H493" s="124" t="s">
        <v>911</v>
      </c>
      <c r="I493" s="125">
        <f>I483+I486+I490+I491+I492</f>
        <v>6232</v>
      </c>
      <c r="J493" s="125">
        <f t="shared" ref="J493:N493" si="501">J483+J486+J490+J491+J492</f>
        <v>6869</v>
      </c>
      <c r="K493" s="125">
        <f t="shared" si="501"/>
        <v>73</v>
      </c>
      <c r="L493" s="125">
        <f t="shared" si="501"/>
        <v>6332</v>
      </c>
      <c r="M493" s="125">
        <f t="shared" si="501"/>
        <v>6284</v>
      </c>
      <c r="N493" s="125">
        <f t="shared" si="501"/>
        <v>6292</v>
      </c>
      <c r="O493" s="73"/>
      <c r="P493" s="123" t="s">
        <v>911</v>
      </c>
      <c r="Q493" s="124" t="s">
        <v>911</v>
      </c>
      <c r="R493" s="124" t="s">
        <v>911</v>
      </c>
      <c r="S493" s="125">
        <f>S483+S486+S490+S491+S492</f>
        <v>4155</v>
      </c>
      <c r="T493" s="125">
        <f t="shared" ref="T493:U493" si="502">T483+T486+T490+T491+T492</f>
        <v>5405</v>
      </c>
      <c r="U493" s="125">
        <f t="shared" si="502"/>
        <v>482</v>
      </c>
      <c r="V493" s="125">
        <f t="shared" ref="V493:X493" si="503">V483+V486+V490+V491+V492</f>
        <v>4445</v>
      </c>
      <c r="W493" s="125">
        <f t="shared" si="503"/>
        <v>4438</v>
      </c>
      <c r="X493" s="125">
        <f t="shared" si="503"/>
        <v>4438</v>
      </c>
      <c r="Y493" s="73"/>
      <c r="Z493" s="123" t="s">
        <v>911</v>
      </c>
      <c r="AA493" s="124" t="s">
        <v>911</v>
      </c>
      <c r="AB493" s="124" t="s">
        <v>911</v>
      </c>
      <c r="AC493" s="125">
        <f>AC483+AC486+AC490+AC491+AC492</f>
        <v>4187</v>
      </c>
      <c r="AD493" s="125">
        <f t="shared" ref="AD493:AH493" si="504">AD483+AD486+AD490+AD491+AD492</f>
        <v>5163</v>
      </c>
      <c r="AE493" s="125">
        <f t="shared" si="504"/>
        <v>721</v>
      </c>
      <c r="AF493" s="125">
        <f t="shared" si="504"/>
        <v>4187</v>
      </c>
      <c r="AG493" s="125">
        <f t="shared" si="504"/>
        <v>4187</v>
      </c>
      <c r="AH493" s="125">
        <f t="shared" si="504"/>
        <v>4187</v>
      </c>
      <c r="AI493" s="73"/>
      <c r="AJ493" s="123" t="s">
        <v>911</v>
      </c>
      <c r="AK493" s="124" t="s">
        <v>911</v>
      </c>
      <c r="AL493" s="124" t="s">
        <v>911</v>
      </c>
      <c r="AM493" s="125">
        <f>AM483+AM486+AM490+AM491+AM492</f>
        <v>5304</v>
      </c>
      <c r="AN493" s="125">
        <f t="shared" ref="AN493:AR493" si="505">AN483+AN486+AN490+AN491+AN492</f>
        <v>6745</v>
      </c>
      <c r="AO493" s="125">
        <f t="shared" si="505"/>
        <v>734</v>
      </c>
      <c r="AP493" s="125">
        <f t="shared" si="505"/>
        <v>5304</v>
      </c>
      <c r="AQ493" s="125">
        <f t="shared" si="505"/>
        <v>5304</v>
      </c>
      <c r="AR493" s="125">
        <f t="shared" si="505"/>
        <v>5304</v>
      </c>
      <c r="AS493" s="73"/>
      <c r="AT493" s="123" t="s">
        <v>911</v>
      </c>
      <c r="AU493" s="124" t="s">
        <v>911</v>
      </c>
      <c r="AV493" s="124" t="s">
        <v>911</v>
      </c>
      <c r="AW493" s="125">
        <f>AW483+AW486+AW490+AW491+AW492</f>
        <v>5930</v>
      </c>
      <c r="AX493" s="145">
        <f t="shared" ref="AX493:BB493" si="506">AX483+AX486+AX490+AX491+AX492</f>
        <v>7598</v>
      </c>
      <c r="AY493" s="125">
        <f t="shared" si="506"/>
        <v>516</v>
      </c>
      <c r="AZ493" s="125">
        <f t="shared" si="506"/>
        <v>6116</v>
      </c>
      <c r="BA493" s="125">
        <f t="shared" si="506"/>
        <v>6116</v>
      </c>
      <c r="BB493" s="125">
        <f t="shared" si="506"/>
        <v>6116</v>
      </c>
      <c r="BC493" s="73"/>
      <c r="BD493" s="123" t="s">
        <v>911</v>
      </c>
      <c r="BE493" s="124" t="s">
        <v>911</v>
      </c>
      <c r="BF493" s="124" t="s">
        <v>911</v>
      </c>
      <c r="BG493" s="125">
        <f>BG483+BG486+BG490+BG491+BG492</f>
        <v>4739</v>
      </c>
      <c r="BH493" s="125">
        <f t="shared" ref="BH493:BL493" si="507">BH483+BH486+BH490+BH491+BH492</f>
        <v>6541</v>
      </c>
      <c r="BI493" s="125">
        <f t="shared" si="507"/>
        <v>584</v>
      </c>
      <c r="BJ493" s="125">
        <f t="shared" si="507"/>
        <v>4839</v>
      </c>
      <c r="BK493" s="125">
        <f t="shared" si="507"/>
        <v>4879</v>
      </c>
      <c r="BL493" s="125">
        <f t="shared" si="507"/>
        <v>4879</v>
      </c>
      <c r="BM493" s="73"/>
      <c r="BN493" s="123" t="s">
        <v>911</v>
      </c>
      <c r="BO493" s="124" t="s">
        <v>911</v>
      </c>
      <c r="BP493" s="124" t="s">
        <v>911</v>
      </c>
      <c r="BQ493" s="125">
        <f>BQ483+BQ486+BQ490+BQ491+BQ492</f>
        <v>6294</v>
      </c>
      <c r="BR493" s="125">
        <f t="shared" ref="BR493:BV493" si="508">BR483+BR486+BR490+BR491+BR492</f>
        <v>8398</v>
      </c>
      <c r="BS493" s="125">
        <f t="shared" si="508"/>
        <v>667</v>
      </c>
      <c r="BT493" s="125">
        <f t="shared" si="508"/>
        <v>6294</v>
      </c>
      <c r="BU493" s="125">
        <f t="shared" si="508"/>
        <v>6294</v>
      </c>
      <c r="BV493" s="125">
        <f t="shared" si="508"/>
        <v>6294</v>
      </c>
      <c r="BW493" s="73"/>
      <c r="BX493" s="123" t="s">
        <v>911</v>
      </c>
      <c r="BY493" s="124" t="s">
        <v>911</v>
      </c>
      <c r="BZ493" s="124" t="s">
        <v>911</v>
      </c>
      <c r="CA493" s="125">
        <f>CA483+CA486+CA490+CA491+CA492</f>
        <v>6210</v>
      </c>
      <c r="CB493" s="125">
        <f t="shared" ref="CB493:CF493" si="509">CB483+CB486+CB490+CB491+CB492</f>
        <v>8300</v>
      </c>
      <c r="CC493" s="125">
        <f t="shared" si="509"/>
        <v>1124</v>
      </c>
      <c r="CD493" s="125">
        <f t="shared" si="509"/>
        <v>6019</v>
      </c>
      <c r="CE493" s="125">
        <f t="shared" si="509"/>
        <v>6210</v>
      </c>
      <c r="CF493" s="125">
        <f t="shared" si="509"/>
        <v>6210</v>
      </c>
      <c r="CG493" s="73"/>
      <c r="CH493" s="123" t="s">
        <v>911</v>
      </c>
      <c r="CI493" s="124" t="s">
        <v>911</v>
      </c>
      <c r="CJ493" s="124" t="s">
        <v>911</v>
      </c>
      <c r="CK493" s="125">
        <f>CK483+CK486+CK490+CK491+CK492</f>
        <v>43051</v>
      </c>
      <c r="CL493" s="125">
        <f t="shared" ref="CL493:CP493" si="510">CL483+CL486+CL490+CL491+CL492</f>
        <v>55019</v>
      </c>
      <c r="CM493" s="125">
        <f t="shared" si="510"/>
        <v>4901</v>
      </c>
      <c r="CN493" s="125">
        <f t="shared" si="510"/>
        <v>43536</v>
      </c>
      <c r="CO493" s="125">
        <f t="shared" si="510"/>
        <v>43712</v>
      </c>
      <c r="CP493" s="125">
        <f t="shared" si="510"/>
        <v>43720</v>
      </c>
      <c r="CR493" s="261">
        <f t="shared" si="411"/>
        <v>485</v>
      </c>
    </row>
  </sheetData>
  <sheetProtection algorithmName="SHA-512" hashValue="VDFHg9F3qSaJKQNuLBTbJEUV9t50dmsSdIGTwRctuu3/ko2kUwm8pKy3Op6qvBfCf4tSnfT8JfR0fa+oSyMXkQ==" saltValue="es7za1YZTLyMR3iSko4uPg==" spinCount="100000" sheet="1" objects="1" scenarios="1"/>
  <autoFilter ref="B9:CS470"/>
  <mergeCells count="278">
    <mergeCell ref="BY482:BZ482"/>
    <mergeCell ref="CB482:CC482"/>
    <mergeCell ref="CH478:CP478"/>
    <mergeCell ref="CH479:CJ479"/>
    <mergeCell ref="CK479:CK481"/>
    <mergeCell ref="CL479:CM479"/>
    <mergeCell ref="CH480:CH481"/>
    <mergeCell ref="CI480:CI481"/>
    <mergeCell ref="CJ480:CJ481"/>
    <mergeCell ref="CL480:CL481"/>
    <mergeCell ref="CM480:CM481"/>
    <mergeCell ref="CN480:CN481"/>
    <mergeCell ref="CO480:CO481"/>
    <mergeCell ref="CP480:CP481"/>
    <mergeCell ref="CI482:CJ482"/>
    <mergeCell ref="CL482:CM482"/>
    <mergeCell ref="BX478:CF478"/>
    <mergeCell ref="BX479:BZ479"/>
    <mergeCell ref="CA479:CA481"/>
    <mergeCell ref="CB479:CC479"/>
    <mergeCell ref="BX480:BX481"/>
    <mergeCell ref="BY480:BY481"/>
    <mergeCell ref="BZ480:BZ481"/>
    <mergeCell ref="CB480:CB481"/>
    <mergeCell ref="CC480:CC481"/>
    <mergeCell ref="CD480:CD481"/>
    <mergeCell ref="CE480:CE481"/>
    <mergeCell ref="CF480:CF481"/>
    <mergeCell ref="BE482:BF482"/>
    <mergeCell ref="BH482:BI482"/>
    <mergeCell ref="BN478:BV478"/>
    <mergeCell ref="BN479:BP479"/>
    <mergeCell ref="BQ479:BQ481"/>
    <mergeCell ref="BR479:BS479"/>
    <mergeCell ref="BN480:BN481"/>
    <mergeCell ref="BO480:BO481"/>
    <mergeCell ref="BP480:BP481"/>
    <mergeCell ref="BR480:BR481"/>
    <mergeCell ref="BS480:BS481"/>
    <mergeCell ref="BT480:BT481"/>
    <mergeCell ref="BU480:BU481"/>
    <mergeCell ref="BV480:BV481"/>
    <mergeCell ref="BO482:BP482"/>
    <mergeCell ref="BR482:BS482"/>
    <mergeCell ref="BD478:BL478"/>
    <mergeCell ref="BD479:BF479"/>
    <mergeCell ref="BG479:BG481"/>
    <mergeCell ref="BH479:BI479"/>
    <mergeCell ref="BD480:BD481"/>
    <mergeCell ref="BE480:BE481"/>
    <mergeCell ref="BF480:BF481"/>
    <mergeCell ref="BH480:BH481"/>
    <mergeCell ref="BI480:BI481"/>
    <mergeCell ref="BJ480:BJ481"/>
    <mergeCell ref="BK480:BK481"/>
    <mergeCell ref="BL480:BL481"/>
    <mergeCell ref="AK482:AL482"/>
    <mergeCell ref="AN482:AO482"/>
    <mergeCell ref="AU482:AV482"/>
    <mergeCell ref="AX482:AY482"/>
    <mergeCell ref="AT478:BB478"/>
    <mergeCell ref="AT479:AV479"/>
    <mergeCell ref="AW479:AW481"/>
    <mergeCell ref="AX479:AY479"/>
    <mergeCell ref="AT480:AT481"/>
    <mergeCell ref="AU480:AU481"/>
    <mergeCell ref="AV480:AV481"/>
    <mergeCell ref="AX480:AX481"/>
    <mergeCell ref="AY480:AY481"/>
    <mergeCell ref="AZ480:AZ481"/>
    <mergeCell ref="BA480:BA481"/>
    <mergeCell ref="BB480:BB481"/>
    <mergeCell ref="AJ478:AR478"/>
    <mergeCell ref="AJ479:AL479"/>
    <mergeCell ref="AM479:AM481"/>
    <mergeCell ref="AN479:AO479"/>
    <mergeCell ref="AJ480:AJ481"/>
    <mergeCell ref="AK480:AK481"/>
    <mergeCell ref="AL480:AL481"/>
    <mergeCell ref="AN480:AN481"/>
    <mergeCell ref="AO480:AO481"/>
    <mergeCell ref="AP480:AP481"/>
    <mergeCell ref="AQ480:AQ481"/>
    <mergeCell ref="AR480:AR481"/>
    <mergeCell ref="AA482:AB482"/>
    <mergeCell ref="AD482:AE482"/>
    <mergeCell ref="P478:X478"/>
    <mergeCell ref="P479:R479"/>
    <mergeCell ref="S479:S481"/>
    <mergeCell ref="T479:U479"/>
    <mergeCell ref="P480:P481"/>
    <mergeCell ref="Q480:Q481"/>
    <mergeCell ref="R480:R481"/>
    <mergeCell ref="T480:T481"/>
    <mergeCell ref="Z478:AH478"/>
    <mergeCell ref="Z479:AB479"/>
    <mergeCell ref="AC479:AC481"/>
    <mergeCell ref="AD479:AE479"/>
    <mergeCell ref="Z480:Z481"/>
    <mergeCell ref="AA480:AA481"/>
    <mergeCell ref="AB480:AB481"/>
    <mergeCell ref="AD480:AD481"/>
    <mergeCell ref="AE480:AE481"/>
    <mergeCell ref="AF480:AF481"/>
    <mergeCell ref="AG480:AG481"/>
    <mergeCell ref="AH480:AH481"/>
    <mergeCell ref="U480:U481"/>
    <mergeCell ref="V480:V481"/>
    <mergeCell ref="W480:W481"/>
    <mergeCell ref="X480:X481"/>
    <mergeCell ref="B483:D483"/>
    <mergeCell ref="B484:D486"/>
    <mergeCell ref="B487:D490"/>
    <mergeCell ref="B491:D491"/>
    <mergeCell ref="B492:D492"/>
    <mergeCell ref="Q482:R482"/>
    <mergeCell ref="T482:U482"/>
    <mergeCell ref="B493:D493"/>
    <mergeCell ref="G482:H482"/>
    <mergeCell ref="J482:K482"/>
    <mergeCell ref="B470:E470"/>
    <mergeCell ref="F478:N478"/>
    <mergeCell ref="F479:H479"/>
    <mergeCell ref="I479:I481"/>
    <mergeCell ref="J479:K479"/>
    <mergeCell ref="F480:F481"/>
    <mergeCell ref="G480:G481"/>
    <mergeCell ref="H480:H481"/>
    <mergeCell ref="J480:J481"/>
    <mergeCell ref="K480:K481"/>
    <mergeCell ref="L480:L481"/>
    <mergeCell ref="M480:M481"/>
    <mergeCell ref="N480:N481"/>
    <mergeCell ref="B473:E473"/>
    <mergeCell ref="B474:E474"/>
    <mergeCell ref="B475:E475"/>
    <mergeCell ref="CI7:CJ7"/>
    <mergeCell ref="CL7:CM7"/>
    <mergeCell ref="BX2:CG2"/>
    <mergeCell ref="BX3:CF3"/>
    <mergeCell ref="BX4:BZ4"/>
    <mergeCell ref="CA4:CA6"/>
    <mergeCell ref="CB4:CC4"/>
    <mergeCell ref="BX5:BX6"/>
    <mergeCell ref="BY5:BY6"/>
    <mergeCell ref="CH2:CP2"/>
    <mergeCell ref="CH3:CP3"/>
    <mergeCell ref="CH4:CJ4"/>
    <mergeCell ref="CK4:CK6"/>
    <mergeCell ref="CL4:CM4"/>
    <mergeCell ref="CH5:CH6"/>
    <mergeCell ref="CI5:CI6"/>
    <mergeCell ref="CJ5:CJ6"/>
    <mergeCell ref="CL5:CL6"/>
    <mergeCell ref="CM5:CM6"/>
    <mergeCell ref="CN5:CN6"/>
    <mergeCell ref="CO5:CO6"/>
    <mergeCell ref="CP5:CP6"/>
    <mergeCell ref="BZ5:BZ6"/>
    <mergeCell ref="CB5:CB6"/>
    <mergeCell ref="CC5:CC6"/>
    <mergeCell ref="CD5:CD6"/>
    <mergeCell ref="CE5:CE6"/>
    <mergeCell ref="CF5:CF6"/>
    <mergeCell ref="BE7:BF7"/>
    <mergeCell ref="BH7:BI7"/>
    <mergeCell ref="BN3:BV3"/>
    <mergeCell ref="BN4:BP4"/>
    <mergeCell ref="BQ4:BQ6"/>
    <mergeCell ref="BR4:BS4"/>
    <mergeCell ref="BN5:BN6"/>
    <mergeCell ref="BO5:BO6"/>
    <mergeCell ref="BP5:BP6"/>
    <mergeCell ref="BR5:BR6"/>
    <mergeCell ref="BS5:BS6"/>
    <mergeCell ref="BT5:BT6"/>
    <mergeCell ref="BU5:BU6"/>
    <mergeCell ref="BV5:BV6"/>
    <mergeCell ref="BO7:BP7"/>
    <mergeCell ref="BR7:BS7"/>
    <mergeCell ref="BY7:BZ7"/>
    <mergeCell ref="CB7:CC7"/>
    <mergeCell ref="BD2:BM2"/>
    <mergeCell ref="BN2:BW2"/>
    <mergeCell ref="BD3:BL3"/>
    <mergeCell ref="BD4:BF4"/>
    <mergeCell ref="BG4:BG6"/>
    <mergeCell ref="BH4:BI4"/>
    <mergeCell ref="BD5:BD6"/>
    <mergeCell ref="BE5:BE6"/>
    <mergeCell ref="BF5:BF6"/>
    <mergeCell ref="BH5:BH6"/>
    <mergeCell ref="BI5:BI6"/>
    <mergeCell ref="BJ5:BJ6"/>
    <mergeCell ref="BK5:BK6"/>
    <mergeCell ref="BL5:BL6"/>
    <mergeCell ref="AK7:AL7"/>
    <mergeCell ref="AN7:AO7"/>
    <mergeCell ref="AT3:BB3"/>
    <mergeCell ref="AT4:AV4"/>
    <mergeCell ref="AW4:AW6"/>
    <mergeCell ref="AX4:AY4"/>
    <mergeCell ref="AT5:AT6"/>
    <mergeCell ref="AU5:AU6"/>
    <mergeCell ref="AV5:AV6"/>
    <mergeCell ref="AX5:AX6"/>
    <mergeCell ref="AY5:AY6"/>
    <mergeCell ref="AZ5:AZ6"/>
    <mergeCell ref="BA5:BA6"/>
    <mergeCell ref="BB5:BB6"/>
    <mergeCell ref="AU7:AV7"/>
    <mergeCell ref="AX7:AY7"/>
    <mergeCell ref="AJ2:AS2"/>
    <mergeCell ref="AT2:BC2"/>
    <mergeCell ref="AJ3:AR3"/>
    <mergeCell ref="AJ4:AL4"/>
    <mergeCell ref="AM4:AM6"/>
    <mergeCell ref="AN4:AO4"/>
    <mergeCell ref="AJ5:AJ6"/>
    <mergeCell ref="AK5:AK6"/>
    <mergeCell ref="AL5:AL6"/>
    <mergeCell ref="AN5:AN6"/>
    <mergeCell ref="AO5:AO6"/>
    <mergeCell ref="AP5:AP6"/>
    <mergeCell ref="AQ5:AQ6"/>
    <mergeCell ref="AR5:AR6"/>
    <mergeCell ref="Q7:R7"/>
    <mergeCell ref="T7:U7"/>
    <mergeCell ref="Z3:AH3"/>
    <mergeCell ref="Z4:AB4"/>
    <mergeCell ref="AC4:AC6"/>
    <mergeCell ref="AD4:AE4"/>
    <mergeCell ref="Z5:Z6"/>
    <mergeCell ref="AA5:AA6"/>
    <mergeCell ref="AB5:AB6"/>
    <mergeCell ref="AD5:AD6"/>
    <mergeCell ref="AE5:AE6"/>
    <mergeCell ref="AF5:AF6"/>
    <mergeCell ref="AG5:AG6"/>
    <mergeCell ref="AH5:AH6"/>
    <mergeCell ref="AA7:AB7"/>
    <mergeCell ref="AD7:AE7"/>
    <mergeCell ref="Z2:AI2"/>
    <mergeCell ref="P3:X3"/>
    <mergeCell ref="P4:R4"/>
    <mergeCell ref="S4:S6"/>
    <mergeCell ref="T4:U4"/>
    <mergeCell ref="Q5:Q6"/>
    <mergeCell ref="R5:R6"/>
    <mergeCell ref="T5:T6"/>
    <mergeCell ref="U5:U6"/>
    <mergeCell ref="V5:V6"/>
    <mergeCell ref="W5:W6"/>
    <mergeCell ref="X5:X6"/>
    <mergeCell ref="G7:H7"/>
    <mergeCell ref="J7:K7"/>
    <mergeCell ref="D3:E3"/>
    <mergeCell ref="P5:P6"/>
    <mergeCell ref="B2:E2"/>
    <mergeCell ref="B3:C3"/>
    <mergeCell ref="B4:B7"/>
    <mergeCell ref="C4:C7"/>
    <mergeCell ref="D4:D7"/>
    <mergeCell ref="E4:E7"/>
    <mergeCell ref="F2:O2"/>
    <mergeCell ref="F3:N3"/>
    <mergeCell ref="F4:H4"/>
    <mergeCell ref="I4:I6"/>
    <mergeCell ref="J4:K4"/>
    <mergeCell ref="F5:F6"/>
    <mergeCell ref="G5:G6"/>
    <mergeCell ref="H5:H6"/>
    <mergeCell ref="J5:J6"/>
    <mergeCell ref="K5:K6"/>
    <mergeCell ref="L5:L6"/>
    <mergeCell ref="M5:M6"/>
    <mergeCell ref="N5:N6"/>
    <mergeCell ref="P2:Y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workbookViewId="0">
      <selection activeCell="B1" sqref="B1"/>
    </sheetView>
  </sheetViews>
  <sheetFormatPr defaultRowHeight="15" x14ac:dyDescent="0.25"/>
  <cols>
    <col min="2" max="2" width="5.85546875" customWidth="1"/>
    <col min="3" max="3" width="53.7109375" customWidth="1"/>
    <col min="4" max="12" width="12.140625" customWidth="1"/>
  </cols>
  <sheetData>
    <row r="1" spans="2:15" s="9" customFormat="1" ht="15.75" x14ac:dyDescent="0.25">
      <c r="B1" s="309" t="s">
        <v>949</v>
      </c>
    </row>
    <row r="2" spans="2:15" ht="15.75" thickBot="1" x14ac:dyDescent="0.3"/>
    <row r="3" spans="2:15" ht="15.75" thickBot="1" x14ac:dyDescent="0.3">
      <c r="B3" s="422" t="s">
        <v>874</v>
      </c>
      <c r="C3" s="423"/>
      <c r="D3" s="368" t="s">
        <v>889</v>
      </c>
      <c r="E3" s="369"/>
      <c r="F3" s="369"/>
      <c r="G3" s="369"/>
      <c r="H3" s="369"/>
      <c r="I3" s="369"/>
      <c r="J3" s="369"/>
      <c r="K3" s="369"/>
      <c r="L3" s="370"/>
    </row>
    <row r="4" spans="2:15" ht="38.25" customHeight="1" x14ac:dyDescent="0.25">
      <c r="B4" s="355" t="s">
        <v>876</v>
      </c>
      <c r="C4" s="358" t="s">
        <v>877</v>
      </c>
      <c r="D4" s="371" t="s">
        <v>878</v>
      </c>
      <c r="E4" s="372"/>
      <c r="F4" s="373"/>
      <c r="G4" s="374" t="s">
        <v>879</v>
      </c>
      <c r="H4" s="377" t="s">
        <v>880</v>
      </c>
      <c r="I4" s="378"/>
      <c r="J4" s="180" t="s">
        <v>890</v>
      </c>
      <c r="K4" s="180" t="s">
        <v>891</v>
      </c>
      <c r="L4" s="30" t="s">
        <v>892</v>
      </c>
    </row>
    <row r="5" spans="2:15" x14ac:dyDescent="0.25">
      <c r="B5" s="356"/>
      <c r="C5" s="359"/>
      <c r="D5" s="350" t="s">
        <v>881</v>
      </c>
      <c r="E5" s="379" t="s">
        <v>893</v>
      </c>
      <c r="F5" s="380" t="s">
        <v>894</v>
      </c>
      <c r="G5" s="375"/>
      <c r="H5" s="381" t="s">
        <v>882</v>
      </c>
      <c r="I5" s="380" t="s">
        <v>894</v>
      </c>
      <c r="J5" s="381" t="s">
        <v>882</v>
      </c>
      <c r="K5" s="383" t="s">
        <v>882</v>
      </c>
      <c r="L5" s="385" t="s">
        <v>882</v>
      </c>
    </row>
    <row r="6" spans="2:15" ht="33" customHeight="1" x14ac:dyDescent="0.25">
      <c r="B6" s="356"/>
      <c r="C6" s="359"/>
      <c r="D6" s="350"/>
      <c r="E6" s="376"/>
      <c r="F6" s="380"/>
      <c r="G6" s="376"/>
      <c r="H6" s="382"/>
      <c r="I6" s="380"/>
      <c r="J6" s="382"/>
      <c r="K6" s="384"/>
      <c r="L6" s="386"/>
    </row>
    <row r="7" spans="2:15" ht="15.75" customHeight="1" thickBot="1" x14ac:dyDescent="0.3">
      <c r="B7" s="357"/>
      <c r="C7" s="360"/>
      <c r="D7" s="13" t="s">
        <v>883</v>
      </c>
      <c r="E7" s="393" t="s">
        <v>884</v>
      </c>
      <c r="F7" s="394"/>
      <c r="G7" s="4" t="s">
        <v>885</v>
      </c>
      <c r="H7" s="346" t="s">
        <v>886</v>
      </c>
      <c r="I7" s="347"/>
      <c r="J7" s="5" t="s">
        <v>895</v>
      </c>
      <c r="K7" s="5" t="s">
        <v>896</v>
      </c>
      <c r="L7" s="6" t="s">
        <v>887</v>
      </c>
    </row>
    <row r="8" spans="2:15" ht="15.75" thickBot="1" x14ac:dyDescent="0.3">
      <c r="B8" s="7">
        <v>1</v>
      </c>
      <c r="C8" s="8">
        <v>2</v>
      </c>
      <c r="D8" s="15" t="s">
        <v>832</v>
      </c>
      <c r="E8" s="16" t="s">
        <v>833</v>
      </c>
      <c r="F8" s="16" t="s">
        <v>834</v>
      </c>
      <c r="G8" s="16" t="s">
        <v>835</v>
      </c>
      <c r="H8" s="16" t="s">
        <v>836</v>
      </c>
      <c r="I8" s="16" t="s">
        <v>837</v>
      </c>
      <c r="J8" s="16" t="s">
        <v>900</v>
      </c>
      <c r="K8" s="16" t="s">
        <v>901</v>
      </c>
      <c r="L8" s="12" t="s">
        <v>888</v>
      </c>
      <c r="N8" s="162" t="s">
        <v>946</v>
      </c>
      <c r="O8" s="161" t="s">
        <v>945</v>
      </c>
    </row>
    <row r="9" spans="2:15" ht="15.75" thickBot="1" x14ac:dyDescent="0.3">
      <c r="B9" s="21"/>
      <c r="C9" s="22"/>
      <c r="N9" s="160"/>
      <c r="O9" s="160"/>
    </row>
    <row r="10" spans="2:15" x14ac:dyDescent="0.25">
      <c r="B10" s="25">
        <v>11</v>
      </c>
      <c r="C10" s="148" t="s">
        <v>838</v>
      </c>
      <c r="D10" s="68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158">
        <v>0</v>
      </c>
      <c r="K10" s="69">
        <v>0</v>
      </c>
      <c r="L10" s="70">
        <v>0</v>
      </c>
      <c r="N10" s="68">
        <v>0</v>
      </c>
      <c r="O10" s="70">
        <v>0</v>
      </c>
    </row>
    <row r="11" spans="2:15" x14ac:dyDescent="0.25">
      <c r="B11" s="26">
        <v>21</v>
      </c>
      <c r="C11" s="1" t="s">
        <v>419</v>
      </c>
      <c r="D11" s="71">
        <v>42</v>
      </c>
      <c r="E11" s="66">
        <v>42</v>
      </c>
      <c r="F11" s="66">
        <v>0</v>
      </c>
      <c r="G11" s="66">
        <v>25</v>
      </c>
      <c r="H11" s="66">
        <v>17</v>
      </c>
      <c r="I11" s="66">
        <v>0</v>
      </c>
      <c r="J11" s="66">
        <v>10</v>
      </c>
      <c r="K11" s="66">
        <v>10</v>
      </c>
      <c r="L11" s="67">
        <v>10</v>
      </c>
      <c r="N11" s="71">
        <v>-15</v>
      </c>
      <c r="O11" s="163">
        <v>-32</v>
      </c>
    </row>
    <row r="12" spans="2:15" x14ac:dyDescent="0.25">
      <c r="B12" s="26">
        <v>22</v>
      </c>
      <c r="C12" s="1" t="s">
        <v>422</v>
      </c>
      <c r="D12" s="71">
        <v>493</v>
      </c>
      <c r="E12" s="66">
        <v>525</v>
      </c>
      <c r="F12" s="66">
        <v>245</v>
      </c>
      <c r="G12" s="66">
        <v>190</v>
      </c>
      <c r="H12" s="66">
        <v>132</v>
      </c>
      <c r="I12" s="66">
        <v>132</v>
      </c>
      <c r="J12" s="66">
        <v>65</v>
      </c>
      <c r="K12" s="66">
        <v>65</v>
      </c>
      <c r="L12" s="67">
        <v>65</v>
      </c>
      <c r="N12" s="71">
        <v>-125</v>
      </c>
      <c r="O12" s="163">
        <v>-460</v>
      </c>
    </row>
    <row r="13" spans="2:15" x14ac:dyDescent="0.25">
      <c r="B13" s="26">
        <v>23</v>
      </c>
      <c r="C13" s="1" t="s">
        <v>428</v>
      </c>
      <c r="D13" s="71">
        <v>690</v>
      </c>
      <c r="E13" s="66">
        <v>722</v>
      </c>
      <c r="F13" s="66">
        <v>52</v>
      </c>
      <c r="G13" s="66">
        <v>725</v>
      </c>
      <c r="H13" s="66">
        <v>915</v>
      </c>
      <c r="I13" s="66">
        <v>33</v>
      </c>
      <c r="J13" s="66">
        <v>744</v>
      </c>
      <c r="K13" s="66">
        <v>744</v>
      </c>
      <c r="L13" s="67">
        <v>744</v>
      </c>
      <c r="N13" s="157">
        <v>19</v>
      </c>
      <c r="O13" s="67">
        <v>22</v>
      </c>
    </row>
    <row r="14" spans="2:15" x14ac:dyDescent="0.25">
      <c r="B14" s="26">
        <v>24</v>
      </c>
      <c r="C14" s="1" t="s">
        <v>431</v>
      </c>
      <c r="D14" s="71">
        <v>4016</v>
      </c>
      <c r="E14" s="66">
        <v>4243</v>
      </c>
      <c r="F14" s="66">
        <v>2095</v>
      </c>
      <c r="G14" s="66">
        <v>3473</v>
      </c>
      <c r="H14" s="66">
        <v>4300</v>
      </c>
      <c r="I14" s="66">
        <v>1255</v>
      </c>
      <c r="J14" s="66">
        <v>3382</v>
      </c>
      <c r="K14" s="66">
        <v>3424</v>
      </c>
      <c r="L14" s="67">
        <v>3424</v>
      </c>
      <c r="N14" s="71">
        <v>-49</v>
      </c>
      <c r="O14" s="163">
        <v>-819</v>
      </c>
    </row>
    <row r="15" spans="2:15" x14ac:dyDescent="0.25">
      <c r="B15" s="26">
        <v>25</v>
      </c>
      <c r="C15" s="1" t="s">
        <v>460</v>
      </c>
      <c r="D15" s="71">
        <v>1998</v>
      </c>
      <c r="E15" s="66">
        <v>1998</v>
      </c>
      <c r="F15" s="66">
        <v>28</v>
      </c>
      <c r="G15" s="66">
        <v>1702</v>
      </c>
      <c r="H15" s="66">
        <v>1849</v>
      </c>
      <c r="I15" s="66">
        <v>73</v>
      </c>
      <c r="J15" s="66">
        <v>1650</v>
      </c>
      <c r="K15" s="66">
        <v>1658</v>
      </c>
      <c r="L15" s="67">
        <v>1658</v>
      </c>
      <c r="N15" s="71">
        <v>-44</v>
      </c>
      <c r="O15" s="163">
        <v>-340</v>
      </c>
    </row>
    <row r="16" spans="2:15" x14ac:dyDescent="0.25">
      <c r="B16" s="26">
        <v>26</v>
      </c>
      <c r="C16" s="1" t="s">
        <v>463</v>
      </c>
      <c r="D16" s="71">
        <v>2513</v>
      </c>
      <c r="E16" s="66">
        <v>2619</v>
      </c>
      <c r="F16" s="66">
        <v>841</v>
      </c>
      <c r="G16" s="66">
        <v>3178</v>
      </c>
      <c r="H16" s="66">
        <v>4526</v>
      </c>
      <c r="I16" s="66">
        <v>871</v>
      </c>
      <c r="J16" s="66">
        <v>3664</v>
      </c>
      <c r="K16" s="66">
        <v>3675</v>
      </c>
      <c r="L16" s="67">
        <v>3675</v>
      </c>
      <c r="N16" s="157">
        <v>497</v>
      </c>
      <c r="O16" s="67">
        <v>1056</v>
      </c>
    </row>
    <row r="17" spans="2:15" x14ac:dyDescent="0.25">
      <c r="B17" s="26">
        <v>27</v>
      </c>
      <c r="C17" s="1" t="s">
        <v>476</v>
      </c>
      <c r="D17" s="71">
        <v>53</v>
      </c>
      <c r="E17" s="66">
        <v>59</v>
      </c>
      <c r="F17" s="66">
        <v>15</v>
      </c>
      <c r="G17" s="66">
        <v>35</v>
      </c>
      <c r="H17" s="66">
        <v>12</v>
      </c>
      <c r="I17" s="66">
        <v>12</v>
      </c>
      <c r="J17" s="66">
        <v>7</v>
      </c>
      <c r="K17" s="66">
        <v>7</v>
      </c>
      <c r="L17" s="67">
        <v>7</v>
      </c>
      <c r="N17" s="71">
        <v>-28</v>
      </c>
      <c r="O17" s="163">
        <v>-52</v>
      </c>
    </row>
    <row r="18" spans="2:15" x14ac:dyDescent="0.25">
      <c r="B18" s="26">
        <v>28</v>
      </c>
      <c r="C18" s="1" t="s">
        <v>484</v>
      </c>
      <c r="D18" s="71">
        <v>1377</v>
      </c>
      <c r="E18" s="66">
        <v>1418</v>
      </c>
      <c r="F18" s="66">
        <v>68</v>
      </c>
      <c r="G18" s="66">
        <v>477</v>
      </c>
      <c r="H18" s="66">
        <v>406</v>
      </c>
      <c r="I18" s="66">
        <v>56</v>
      </c>
      <c r="J18" s="66">
        <v>336</v>
      </c>
      <c r="K18" s="66">
        <v>336</v>
      </c>
      <c r="L18" s="67">
        <v>336</v>
      </c>
      <c r="N18" s="71">
        <v>-141</v>
      </c>
      <c r="O18" s="163">
        <v>-1082</v>
      </c>
    </row>
    <row r="19" spans="2:15" x14ac:dyDescent="0.25">
      <c r="B19" s="26">
        <v>29</v>
      </c>
      <c r="C19" s="1" t="s">
        <v>503</v>
      </c>
      <c r="D19" s="71">
        <v>1215</v>
      </c>
      <c r="E19" s="66">
        <v>1577</v>
      </c>
      <c r="F19" s="66">
        <v>290</v>
      </c>
      <c r="G19" s="66">
        <v>1063</v>
      </c>
      <c r="H19" s="66">
        <v>1281</v>
      </c>
      <c r="I19" s="66">
        <v>174</v>
      </c>
      <c r="J19" s="66">
        <v>994</v>
      </c>
      <c r="K19" s="66">
        <v>1001</v>
      </c>
      <c r="L19" s="67">
        <v>1001</v>
      </c>
      <c r="N19" s="71">
        <v>-62</v>
      </c>
      <c r="O19" s="163">
        <v>-576</v>
      </c>
    </row>
    <row r="20" spans="2:15" x14ac:dyDescent="0.25">
      <c r="B20" s="26">
        <v>31</v>
      </c>
      <c r="C20" s="1" t="s">
        <v>527</v>
      </c>
      <c r="D20" s="71">
        <v>283</v>
      </c>
      <c r="E20" s="66">
        <v>299</v>
      </c>
      <c r="F20" s="66">
        <v>59</v>
      </c>
      <c r="G20" s="66">
        <v>159</v>
      </c>
      <c r="H20" s="66">
        <v>191</v>
      </c>
      <c r="I20" s="66">
        <v>28</v>
      </c>
      <c r="J20" s="66">
        <v>153</v>
      </c>
      <c r="K20" s="66">
        <v>150</v>
      </c>
      <c r="L20" s="67">
        <v>150</v>
      </c>
      <c r="N20" s="71">
        <v>-9</v>
      </c>
      <c r="O20" s="163">
        <v>-149</v>
      </c>
    </row>
    <row r="21" spans="2:15" x14ac:dyDescent="0.25">
      <c r="B21" s="26">
        <v>32</v>
      </c>
      <c r="C21" s="1" t="s">
        <v>534</v>
      </c>
      <c r="D21" s="71">
        <v>170</v>
      </c>
      <c r="E21" s="66">
        <v>182</v>
      </c>
      <c r="F21" s="66">
        <v>26</v>
      </c>
      <c r="G21" s="66">
        <v>56</v>
      </c>
      <c r="H21" s="66">
        <v>29</v>
      </c>
      <c r="I21" s="66">
        <v>29</v>
      </c>
      <c r="J21" s="66">
        <v>23</v>
      </c>
      <c r="K21" s="66">
        <v>23</v>
      </c>
      <c r="L21" s="67">
        <v>23</v>
      </c>
      <c r="N21" s="71">
        <v>-33</v>
      </c>
      <c r="O21" s="163">
        <v>-159</v>
      </c>
    </row>
    <row r="22" spans="2:15" x14ac:dyDescent="0.25">
      <c r="B22" s="26">
        <v>33</v>
      </c>
      <c r="C22" s="1" t="s">
        <v>540</v>
      </c>
      <c r="D22" s="71">
        <v>452</v>
      </c>
      <c r="E22" s="66">
        <v>489</v>
      </c>
      <c r="F22" s="66">
        <v>205</v>
      </c>
      <c r="G22" s="66">
        <v>563</v>
      </c>
      <c r="H22" s="66">
        <v>871</v>
      </c>
      <c r="I22" s="66">
        <v>107</v>
      </c>
      <c r="J22" s="66">
        <v>584</v>
      </c>
      <c r="K22" s="66">
        <v>591</v>
      </c>
      <c r="L22" s="67">
        <v>591</v>
      </c>
      <c r="N22" s="157">
        <v>28</v>
      </c>
      <c r="O22" s="67">
        <v>102</v>
      </c>
    </row>
    <row r="23" spans="2:15" x14ac:dyDescent="0.25">
      <c r="B23" s="26">
        <v>34</v>
      </c>
      <c r="C23" s="1" t="s">
        <v>554</v>
      </c>
      <c r="D23" s="71">
        <v>369</v>
      </c>
      <c r="E23" s="66">
        <v>375</v>
      </c>
      <c r="F23" s="66">
        <v>56</v>
      </c>
      <c r="G23" s="66">
        <v>387</v>
      </c>
      <c r="H23" s="66">
        <v>657</v>
      </c>
      <c r="I23" s="66">
        <v>43</v>
      </c>
      <c r="J23" s="66">
        <v>534</v>
      </c>
      <c r="K23" s="66">
        <v>532</v>
      </c>
      <c r="L23" s="67">
        <v>532</v>
      </c>
      <c r="N23" s="157">
        <v>145</v>
      </c>
      <c r="O23" s="67">
        <v>157</v>
      </c>
    </row>
    <row r="24" spans="2:15" x14ac:dyDescent="0.25">
      <c r="B24" s="26">
        <v>36</v>
      </c>
      <c r="C24" s="1" t="s">
        <v>567</v>
      </c>
      <c r="D24" s="71">
        <v>3139</v>
      </c>
      <c r="E24" s="66">
        <v>3173</v>
      </c>
      <c r="F24" s="66">
        <v>349</v>
      </c>
      <c r="G24" s="66">
        <v>2431</v>
      </c>
      <c r="H24" s="66">
        <v>2728</v>
      </c>
      <c r="I24" s="66">
        <v>214</v>
      </c>
      <c r="J24" s="66">
        <v>2144</v>
      </c>
      <c r="K24" s="66">
        <v>2127</v>
      </c>
      <c r="L24" s="67">
        <v>2127</v>
      </c>
      <c r="N24" s="71">
        <v>-304</v>
      </c>
      <c r="O24" s="163">
        <v>-1046</v>
      </c>
    </row>
    <row r="25" spans="2:15" x14ac:dyDescent="0.25">
      <c r="B25" s="26">
        <v>37</v>
      </c>
      <c r="C25" s="1" t="s">
        <v>585</v>
      </c>
      <c r="D25" s="71">
        <v>2370</v>
      </c>
      <c r="E25" s="66">
        <v>2396</v>
      </c>
      <c r="F25" s="66">
        <v>132</v>
      </c>
      <c r="G25" s="66">
        <v>1256</v>
      </c>
      <c r="H25" s="66">
        <v>1323</v>
      </c>
      <c r="I25" s="66">
        <v>90</v>
      </c>
      <c r="J25" s="66">
        <v>1082</v>
      </c>
      <c r="K25" s="66">
        <v>1092</v>
      </c>
      <c r="L25" s="67">
        <v>1092</v>
      </c>
      <c r="N25" s="71">
        <v>-164</v>
      </c>
      <c r="O25" s="163">
        <v>-1304</v>
      </c>
    </row>
    <row r="26" spans="2:15" x14ac:dyDescent="0.25">
      <c r="B26" s="26">
        <v>39</v>
      </c>
      <c r="C26" s="1" t="s">
        <v>600</v>
      </c>
      <c r="D26" s="71">
        <v>887</v>
      </c>
      <c r="E26" s="66">
        <v>872</v>
      </c>
      <c r="F26" s="66">
        <v>53</v>
      </c>
      <c r="G26" s="66">
        <v>657</v>
      </c>
      <c r="H26" s="66">
        <v>867</v>
      </c>
      <c r="I26" s="66">
        <v>37</v>
      </c>
      <c r="J26" s="66">
        <v>612</v>
      </c>
      <c r="K26" s="66">
        <v>605</v>
      </c>
      <c r="L26" s="67">
        <v>605</v>
      </c>
      <c r="N26" s="71">
        <v>-52</v>
      </c>
      <c r="O26" s="163">
        <v>-267</v>
      </c>
    </row>
    <row r="27" spans="2:15" ht="11.25" customHeight="1" x14ac:dyDescent="0.25">
      <c r="B27" s="26">
        <v>42</v>
      </c>
      <c r="C27" s="1" t="s">
        <v>615</v>
      </c>
      <c r="D27" s="71">
        <v>233</v>
      </c>
      <c r="E27" s="66">
        <v>652</v>
      </c>
      <c r="F27" s="66">
        <v>57</v>
      </c>
      <c r="G27" s="66">
        <v>651</v>
      </c>
      <c r="H27" s="66">
        <v>819</v>
      </c>
      <c r="I27" s="66">
        <v>25</v>
      </c>
      <c r="J27" s="66">
        <v>734</v>
      </c>
      <c r="K27" s="66">
        <v>741</v>
      </c>
      <c r="L27" s="67">
        <v>741</v>
      </c>
      <c r="N27" s="157">
        <v>90</v>
      </c>
      <c r="O27" s="67">
        <v>89</v>
      </c>
    </row>
    <row r="28" spans="2:15" x14ac:dyDescent="0.25">
      <c r="B28" s="26">
        <v>43</v>
      </c>
      <c r="C28" s="1" t="s">
        <v>642</v>
      </c>
      <c r="D28" s="71">
        <v>55</v>
      </c>
      <c r="E28" s="66">
        <v>104</v>
      </c>
      <c r="F28" s="66">
        <v>24</v>
      </c>
      <c r="G28" s="66">
        <v>253</v>
      </c>
      <c r="H28" s="66">
        <v>329</v>
      </c>
      <c r="I28" s="66">
        <v>33</v>
      </c>
      <c r="J28" s="66">
        <v>306</v>
      </c>
      <c r="K28" s="66">
        <v>309</v>
      </c>
      <c r="L28" s="67">
        <v>309</v>
      </c>
      <c r="N28" s="157">
        <v>56</v>
      </c>
      <c r="O28" s="67">
        <v>205</v>
      </c>
    </row>
    <row r="29" spans="2:15" ht="11.25" customHeight="1" x14ac:dyDescent="0.25">
      <c r="B29" s="26">
        <v>45</v>
      </c>
      <c r="C29" s="1" t="s">
        <v>650</v>
      </c>
      <c r="D29" s="71">
        <v>804</v>
      </c>
      <c r="E29" s="66">
        <v>1116</v>
      </c>
      <c r="F29" s="66">
        <v>113</v>
      </c>
      <c r="G29" s="66">
        <v>634</v>
      </c>
      <c r="H29" s="66">
        <v>645</v>
      </c>
      <c r="I29" s="66">
        <v>69</v>
      </c>
      <c r="J29" s="66">
        <v>540</v>
      </c>
      <c r="K29" s="66">
        <v>538</v>
      </c>
      <c r="L29" s="67">
        <v>538</v>
      </c>
      <c r="N29" s="71">
        <v>-96</v>
      </c>
      <c r="O29" s="163">
        <v>-578</v>
      </c>
    </row>
    <row r="30" spans="2:15" x14ac:dyDescent="0.25">
      <c r="B30" s="26">
        <v>53</v>
      </c>
      <c r="C30" s="1" t="s">
        <v>670</v>
      </c>
      <c r="D30" s="71">
        <v>1938</v>
      </c>
      <c r="E30" s="66">
        <v>2535</v>
      </c>
      <c r="F30" s="66">
        <v>0</v>
      </c>
      <c r="G30" s="66">
        <v>2357</v>
      </c>
      <c r="H30" s="66">
        <v>2755</v>
      </c>
      <c r="I30" s="66">
        <v>0</v>
      </c>
      <c r="J30" s="66">
        <v>2258</v>
      </c>
      <c r="K30" s="66">
        <v>2257</v>
      </c>
      <c r="L30" s="67">
        <v>2257</v>
      </c>
      <c r="N30" s="71">
        <v>-100</v>
      </c>
      <c r="O30" s="163">
        <v>-278</v>
      </c>
    </row>
    <row r="31" spans="2:15" x14ac:dyDescent="0.25">
      <c r="B31" s="26">
        <v>62</v>
      </c>
      <c r="C31" s="1" t="s">
        <v>681</v>
      </c>
      <c r="D31" s="71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7">
        <v>0</v>
      </c>
      <c r="N31" s="71">
        <v>0</v>
      </c>
      <c r="O31" s="67">
        <v>0</v>
      </c>
    </row>
    <row r="32" spans="2:15" x14ac:dyDescent="0.25">
      <c r="B32" s="26">
        <v>63</v>
      </c>
      <c r="C32" s="1" t="s">
        <v>682</v>
      </c>
      <c r="D32" s="71">
        <v>6373</v>
      </c>
      <c r="E32" s="66">
        <v>6078</v>
      </c>
      <c r="F32" s="66">
        <v>350</v>
      </c>
      <c r="G32" s="66">
        <v>5111</v>
      </c>
      <c r="H32" s="66">
        <v>6592</v>
      </c>
      <c r="I32" s="66">
        <v>464</v>
      </c>
      <c r="J32" s="66">
        <v>5018</v>
      </c>
      <c r="K32" s="66">
        <v>5010</v>
      </c>
      <c r="L32" s="67">
        <v>5000</v>
      </c>
      <c r="N32" s="71">
        <v>-111</v>
      </c>
      <c r="O32" s="163">
        <v>-1078</v>
      </c>
    </row>
    <row r="33" spans="2:15" x14ac:dyDescent="0.25">
      <c r="B33" s="26">
        <v>64</v>
      </c>
      <c r="C33" s="1" t="s">
        <v>699</v>
      </c>
      <c r="D33" s="71">
        <v>4581</v>
      </c>
      <c r="E33" s="66">
        <v>4641</v>
      </c>
      <c r="F33" s="66">
        <v>1742</v>
      </c>
      <c r="G33" s="66">
        <v>3577</v>
      </c>
      <c r="H33" s="66">
        <v>5625</v>
      </c>
      <c r="I33" s="66">
        <v>1025</v>
      </c>
      <c r="J33" s="66">
        <v>4212</v>
      </c>
      <c r="K33" s="66">
        <v>4228</v>
      </c>
      <c r="L33" s="67">
        <v>4228</v>
      </c>
      <c r="N33" s="157">
        <v>651</v>
      </c>
      <c r="O33" s="163">
        <v>-413</v>
      </c>
    </row>
    <row r="34" spans="2:15" x14ac:dyDescent="0.25">
      <c r="B34" s="26">
        <v>68</v>
      </c>
      <c r="C34" s="1" t="s">
        <v>716</v>
      </c>
      <c r="D34" s="71">
        <v>48</v>
      </c>
      <c r="E34" s="66">
        <v>48</v>
      </c>
      <c r="F34" s="66">
        <v>0</v>
      </c>
      <c r="G34" s="66">
        <v>48</v>
      </c>
      <c r="H34" s="66">
        <v>56</v>
      </c>
      <c r="I34" s="66">
        <v>0</v>
      </c>
      <c r="J34" s="66">
        <v>56</v>
      </c>
      <c r="K34" s="66">
        <v>56</v>
      </c>
      <c r="L34" s="67">
        <v>56</v>
      </c>
      <c r="N34" s="157">
        <v>8</v>
      </c>
      <c r="O34" s="67">
        <v>8</v>
      </c>
    </row>
    <row r="35" spans="2:15" x14ac:dyDescent="0.25">
      <c r="B35" s="26">
        <v>72</v>
      </c>
      <c r="C35" s="1" t="s">
        <v>718</v>
      </c>
      <c r="D35" s="71">
        <v>95</v>
      </c>
      <c r="E35" s="66">
        <v>95</v>
      </c>
      <c r="F35" s="66">
        <v>0</v>
      </c>
      <c r="G35" s="66">
        <v>159</v>
      </c>
      <c r="H35" s="66">
        <v>251</v>
      </c>
      <c r="I35" s="66">
        <v>0</v>
      </c>
      <c r="J35" s="66">
        <v>205</v>
      </c>
      <c r="K35" s="66">
        <v>198</v>
      </c>
      <c r="L35" s="67">
        <v>198</v>
      </c>
      <c r="N35" s="157">
        <v>39</v>
      </c>
      <c r="O35" s="67">
        <v>103</v>
      </c>
    </row>
    <row r="36" spans="2:15" x14ac:dyDescent="0.25">
      <c r="B36" s="26">
        <v>74</v>
      </c>
      <c r="C36" s="1" t="s">
        <v>722</v>
      </c>
      <c r="D36" s="71">
        <v>0</v>
      </c>
      <c r="E36" s="66">
        <v>0</v>
      </c>
      <c r="F36" s="66">
        <v>0</v>
      </c>
      <c r="G36" s="66">
        <v>663</v>
      </c>
      <c r="H36" s="66">
        <v>1021</v>
      </c>
      <c r="I36" s="66">
        <v>0</v>
      </c>
      <c r="J36" s="66">
        <v>757</v>
      </c>
      <c r="K36" s="66">
        <v>761</v>
      </c>
      <c r="L36" s="67">
        <v>761</v>
      </c>
      <c r="N36" s="157">
        <v>98</v>
      </c>
      <c r="O36" s="164">
        <v>761</v>
      </c>
    </row>
    <row r="37" spans="2:15" x14ac:dyDescent="0.25">
      <c r="B37" s="26">
        <v>75</v>
      </c>
      <c r="C37" s="1" t="s">
        <v>727</v>
      </c>
      <c r="D37" s="71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7">
        <v>0</v>
      </c>
      <c r="N37" s="71">
        <v>0</v>
      </c>
      <c r="O37" s="67">
        <v>0</v>
      </c>
    </row>
    <row r="38" spans="2:15" x14ac:dyDescent="0.25">
      <c r="B38" s="26">
        <v>76</v>
      </c>
      <c r="C38" s="1" t="s">
        <v>728</v>
      </c>
      <c r="D38" s="71">
        <v>1859</v>
      </c>
      <c r="E38" s="66">
        <v>1879</v>
      </c>
      <c r="F38" s="66">
        <v>29</v>
      </c>
      <c r="G38" s="66">
        <v>1477</v>
      </c>
      <c r="H38" s="66">
        <v>1638</v>
      </c>
      <c r="I38" s="66">
        <v>96</v>
      </c>
      <c r="J38" s="66">
        <v>1262</v>
      </c>
      <c r="K38" s="66">
        <v>1268</v>
      </c>
      <c r="L38" s="67">
        <v>1268</v>
      </c>
      <c r="N38" s="71">
        <v>-209</v>
      </c>
      <c r="O38" s="163">
        <v>-611</v>
      </c>
    </row>
    <row r="39" spans="2:15" x14ac:dyDescent="0.25">
      <c r="B39" s="26">
        <v>79</v>
      </c>
      <c r="C39" s="1" t="s">
        <v>734</v>
      </c>
      <c r="D39" s="71">
        <v>0</v>
      </c>
      <c r="E39" s="66">
        <v>0</v>
      </c>
      <c r="F39" s="66">
        <v>0</v>
      </c>
      <c r="G39" s="66">
        <v>9625</v>
      </c>
      <c r="H39" s="66">
        <v>12496</v>
      </c>
      <c r="I39" s="66">
        <v>0</v>
      </c>
      <c r="J39" s="66">
        <v>10213</v>
      </c>
      <c r="K39" s="66">
        <v>10215</v>
      </c>
      <c r="L39" s="67">
        <v>10215</v>
      </c>
      <c r="N39" s="157">
        <v>590</v>
      </c>
      <c r="O39" s="164">
        <v>10215</v>
      </c>
    </row>
    <row r="40" spans="2:15" x14ac:dyDescent="0.25">
      <c r="B40" s="59">
        <v>82</v>
      </c>
      <c r="C40" s="1" t="s">
        <v>738</v>
      </c>
      <c r="D40" s="71">
        <v>234</v>
      </c>
      <c r="E40" s="66">
        <v>234</v>
      </c>
      <c r="F40" s="66">
        <v>0</v>
      </c>
      <c r="G40" s="66">
        <v>508</v>
      </c>
      <c r="H40" s="66">
        <v>740</v>
      </c>
      <c r="I40" s="66">
        <v>0</v>
      </c>
      <c r="J40" s="66">
        <v>562</v>
      </c>
      <c r="K40" s="66">
        <v>605</v>
      </c>
      <c r="L40" s="67">
        <v>623</v>
      </c>
      <c r="N40" s="157">
        <v>115</v>
      </c>
      <c r="O40" s="164">
        <v>389</v>
      </c>
    </row>
    <row r="41" spans="2:15" x14ac:dyDescent="0.25">
      <c r="B41" s="26">
        <v>85</v>
      </c>
      <c r="C41" s="1" t="s">
        <v>761</v>
      </c>
      <c r="D41" s="71">
        <v>113</v>
      </c>
      <c r="E41" s="66">
        <v>114</v>
      </c>
      <c r="F41" s="66">
        <v>0</v>
      </c>
      <c r="G41" s="66">
        <v>44</v>
      </c>
      <c r="H41" s="66">
        <v>42</v>
      </c>
      <c r="I41" s="66">
        <v>0</v>
      </c>
      <c r="J41" s="66">
        <v>36</v>
      </c>
      <c r="K41" s="66">
        <v>36</v>
      </c>
      <c r="L41" s="67">
        <v>36</v>
      </c>
      <c r="N41" s="71">
        <v>-8</v>
      </c>
      <c r="O41" s="163">
        <v>-78</v>
      </c>
    </row>
    <row r="42" spans="2:15" x14ac:dyDescent="0.25">
      <c r="B42" s="26">
        <v>86</v>
      </c>
      <c r="C42" s="1" t="s">
        <v>789</v>
      </c>
      <c r="D42" s="71">
        <v>1259</v>
      </c>
      <c r="E42" s="66">
        <v>1220</v>
      </c>
      <c r="F42" s="66">
        <v>0</v>
      </c>
      <c r="G42" s="66">
        <v>1311</v>
      </c>
      <c r="H42" s="66">
        <v>1455</v>
      </c>
      <c r="I42" s="66">
        <v>0</v>
      </c>
      <c r="J42" s="66">
        <v>1116</v>
      </c>
      <c r="K42" s="66">
        <v>1198</v>
      </c>
      <c r="L42" s="67">
        <v>1198</v>
      </c>
      <c r="N42" s="71">
        <v>-113</v>
      </c>
      <c r="O42" s="164">
        <v>-22</v>
      </c>
    </row>
    <row r="43" spans="2:15" ht="15.75" thickBot="1" x14ac:dyDescent="0.3">
      <c r="B43" s="278">
        <v>92</v>
      </c>
      <c r="C43" s="279" t="s">
        <v>829</v>
      </c>
      <c r="D43" s="274">
        <v>184</v>
      </c>
      <c r="E43" s="280">
        <v>200</v>
      </c>
      <c r="F43" s="280">
        <v>20</v>
      </c>
      <c r="G43" s="280">
        <v>256</v>
      </c>
      <c r="H43" s="280">
        <v>334</v>
      </c>
      <c r="I43" s="280">
        <v>23</v>
      </c>
      <c r="J43" s="280">
        <v>317</v>
      </c>
      <c r="K43" s="280">
        <v>252</v>
      </c>
      <c r="L43" s="275">
        <v>252</v>
      </c>
      <c r="N43" s="274">
        <v>-4</v>
      </c>
      <c r="O43" s="275">
        <v>52</v>
      </c>
    </row>
    <row r="44" spans="2:15" s="57" customFormat="1" ht="15" customHeight="1" thickBot="1" x14ac:dyDescent="0.3">
      <c r="B44" s="424" t="s">
        <v>925</v>
      </c>
      <c r="C44" s="425"/>
      <c r="D44" s="281">
        <f>SUM(D10:D43)</f>
        <v>37843</v>
      </c>
      <c r="E44" s="281">
        <f t="shared" ref="E44:L44" si="0">SUM(E10:E43)</f>
        <v>39905</v>
      </c>
      <c r="F44" s="281">
        <f t="shared" si="0"/>
        <v>6849</v>
      </c>
      <c r="G44" s="281">
        <f t="shared" si="0"/>
        <v>43051</v>
      </c>
      <c r="H44" s="281">
        <f t="shared" si="0"/>
        <v>54902</v>
      </c>
      <c r="I44" s="281">
        <f t="shared" si="0"/>
        <v>4889</v>
      </c>
      <c r="J44" s="281">
        <f t="shared" si="0"/>
        <v>43576</v>
      </c>
      <c r="K44" s="281">
        <f t="shared" si="0"/>
        <v>43712</v>
      </c>
      <c r="L44" s="277">
        <f t="shared" si="0"/>
        <v>43720</v>
      </c>
      <c r="M44" s="182"/>
      <c r="N44" s="276">
        <f t="shared" ref="N44:O44" si="1">SUM(N10:N43)</f>
        <v>669</v>
      </c>
      <c r="O44" s="277">
        <f t="shared" si="1"/>
        <v>3815</v>
      </c>
    </row>
  </sheetData>
  <autoFilter ref="B9:O43"/>
  <mergeCells count="18">
    <mergeCell ref="B44:C44"/>
    <mergeCell ref="H5:H6"/>
    <mergeCell ref="I5:I6"/>
    <mergeCell ref="J5:J6"/>
    <mergeCell ref="K5:K6"/>
    <mergeCell ref="L5:L6"/>
    <mergeCell ref="E7:F7"/>
    <mergeCell ref="H7:I7"/>
    <mergeCell ref="B3:C3"/>
    <mergeCell ref="B4:B7"/>
    <mergeCell ref="C4:C7"/>
    <mergeCell ref="D3:L3"/>
    <mergeCell ref="D4:F4"/>
    <mergeCell ref="G4:G6"/>
    <mergeCell ref="H4:I4"/>
    <mergeCell ref="D5:D6"/>
    <mergeCell ref="E5:E6"/>
    <mergeCell ref="F5:F6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M5" sqref="M5"/>
    </sheetView>
  </sheetViews>
  <sheetFormatPr defaultRowHeight="15" x14ac:dyDescent="0.25"/>
  <cols>
    <col min="1" max="1" width="9.140625" style="149"/>
    <col min="2" max="2" width="12.5703125" customWidth="1"/>
    <col min="3" max="11" width="11.85546875" customWidth="1"/>
    <col min="12" max="12" width="9.140625" style="149"/>
    <col min="13" max="13" width="32.5703125" customWidth="1"/>
  </cols>
  <sheetData>
    <row r="1" spans="1:12" s="9" customFormat="1" ht="15.75" x14ac:dyDescent="0.25">
      <c r="A1" s="149"/>
      <c r="B1" s="309" t="s">
        <v>950</v>
      </c>
      <c r="L1" s="149"/>
    </row>
    <row r="2" spans="1:12" s="149" customFormat="1" ht="15.75" thickBot="1" x14ac:dyDescent="0.3"/>
    <row r="3" spans="1:12" ht="15.75" thickBot="1" x14ac:dyDescent="0.3">
      <c r="B3" s="426" t="s">
        <v>931</v>
      </c>
      <c r="C3" s="369" t="s">
        <v>889</v>
      </c>
      <c r="D3" s="369"/>
      <c r="E3" s="369"/>
      <c r="F3" s="369"/>
      <c r="G3" s="369"/>
      <c r="H3" s="369"/>
      <c r="I3" s="369"/>
      <c r="J3" s="369"/>
      <c r="K3" s="370"/>
    </row>
    <row r="4" spans="1:12" ht="42.75" customHeight="1" x14ac:dyDescent="0.25">
      <c r="B4" s="427"/>
      <c r="C4" s="372" t="s">
        <v>878</v>
      </c>
      <c r="D4" s="372"/>
      <c r="E4" s="373"/>
      <c r="F4" s="374" t="s">
        <v>879</v>
      </c>
      <c r="G4" s="377" t="s">
        <v>880</v>
      </c>
      <c r="H4" s="432"/>
      <c r="I4" s="180" t="s">
        <v>890</v>
      </c>
      <c r="J4" s="180" t="s">
        <v>891</v>
      </c>
      <c r="K4" s="30" t="s">
        <v>892</v>
      </c>
    </row>
    <row r="5" spans="1:12" x14ac:dyDescent="0.25">
      <c r="B5" s="427"/>
      <c r="C5" s="388" t="s">
        <v>932</v>
      </c>
      <c r="D5" s="379" t="s">
        <v>933</v>
      </c>
      <c r="E5" s="380" t="s">
        <v>894</v>
      </c>
      <c r="F5" s="375"/>
      <c r="G5" s="381" t="s">
        <v>882</v>
      </c>
      <c r="H5" s="430" t="s">
        <v>894</v>
      </c>
      <c r="I5" s="381" t="s">
        <v>882</v>
      </c>
      <c r="J5" s="383" t="s">
        <v>882</v>
      </c>
      <c r="K5" s="385" t="s">
        <v>882</v>
      </c>
    </row>
    <row r="6" spans="1:12" ht="26.25" customHeight="1" x14ac:dyDescent="0.25">
      <c r="B6" s="427"/>
      <c r="C6" s="388"/>
      <c r="D6" s="376"/>
      <c r="E6" s="380"/>
      <c r="F6" s="376"/>
      <c r="G6" s="382"/>
      <c r="H6" s="430"/>
      <c r="I6" s="382"/>
      <c r="J6" s="384"/>
      <c r="K6" s="386"/>
    </row>
    <row r="7" spans="1:12" ht="15.75" thickBot="1" x14ac:dyDescent="0.3">
      <c r="B7" s="427"/>
      <c r="C7" s="181" t="s">
        <v>883</v>
      </c>
      <c r="D7" s="344" t="s">
        <v>884</v>
      </c>
      <c r="E7" s="345"/>
      <c r="F7" s="4" t="s">
        <v>885</v>
      </c>
      <c r="G7" s="346" t="s">
        <v>886</v>
      </c>
      <c r="H7" s="431"/>
      <c r="I7" s="5" t="s">
        <v>895</v>
      </c>
      <c r="J7" s="5" t="s">
        <v>896</v>
      </c>
      <c r="K7" s="6" t="s">
        <v>887</v>
      </c>
    </row>
    <row r="8" spans="1:12" ht="15.75" thickBot="1" x14ac:dyDescent="0.3">
      <c r="B8" s="428"/>
      <c r="C8" s="198" t="s">
        <v>832</v>
      </c>
      <c r="D8" s="16" t="s">
        <v>833</v>
      </c>
      <c r="E8" s="16" t="s">
        <v>834</v>
      </c>
      <c r="F8" s="16" t="s">
        <v>835</v>
      </c>
      <c r="G8" s="16" t="s">
        <v>836</v>
      </c>
      <c r="H8" s="168" t="s">
        <v>837</v>
      </c>
      <c r="I8" s="16" t="s">
        <v>900</v>
      </c>
      <c r="J8" s="16" t="s">
        <v>901</v>
      </c>
      <c r="K8" s="12" t="s">
        <v>888</v>
      </c>
    </row>
    <row r="9" spans="1:12" ht="12" customHeight="1" thickBot="1" x14ac:dyDescent="0.3">
      <c r="B9" s="10"/>
      <c r="C9" s="10"/>
      <c r="D9" s="10"/>
      <c r="E9" s="10"/>
      <c r="F9" s="10"/>
      <c r="G9" s="10"/>
      <c r="H9" s="10"/>
      <c r="I9" s="9"/>
      <c r="J9" s="9"/>
      <c r="K9" s="9"/>
    </row>
    <row r="10" spans="1:12" x14ac:dyDescent="0.25">
      <c r="B10" s="183" t="s">
        <v>934</v>
      </c>
      <c r="C10" s="184">
        <v>5090</v>
      </c>
      <c r="D10" s="184">
        <v>5377</v>
      </c>
      <c r="E10" s="184">
        <v>759</v>
      </c>
      <c r="F10" s="184">
        <v>6232</v>
      </c>
      <c r="G10" s="184">
        <v>6869</v>
      </c>
      <c r="H10" s="185">
        <v>73</v>
      </c>
      <c r="I10" s="186">
        <v>6332</v>
      </c>
      <c r="J10" s="186">
        <v>6284</v>
      </c>
      <c r="K10" s="187">
        <v>6292</v>
      </c>
    </row>
    <row r="11" spans="1:12" x14ac:dyDescent="0.25">
      <c r="B11" s="188" t="s">
        <v>935</v>
      </c>
      <c r="C11" s="189">
        <v>3903</v>
      </c>
      <c r="D11" s="189">
        <v>4026</v>
      </c>
      <c r="E11" s="189">
        <v>619</v>
      </c>
      <c r="F11" s="189">
        <v>4155</v>
      </c>
      <c r="G11" s="189">
        <v>5405</v>
      </c>
      <c r="H11" s="190">
        <v>482</v>
      </c>
      <c r="I11" s="191">
        <v>4445</v>
      </c>
      <c r="J11" s="191">
        <v>4438</v>
      </c>
      <c r="K11" s="192">
        <v>4438</v>
      </c>
    </row>
    <row r="12" spans="1:12" x14ac:dyDescent="0.25">
      <c r="B12" s="188" t="s">
        <v>942</v>
      </c>
      <c r="C12" s="189">
        <v>4315</v>
      </c>
      <c r="D12" s="189">
        <v>4445</v>
      </c>
      <c r="E12" s="189">
        <v>585</v>
      </c>
      <c r="F12" s="189">
        <v>4187</v>
      </c>
      <c r="G12" s="189">
        <v>5163</v>
      </c>
      <c r="H12" s="190">
        <v>721</v>
      </c>
      <c r="I12" s="191">
        <v>4187</v>
      </c>
      <c r="J12" s="191">
        <v>4187</v>
      </c>
      <c r="K12" s="192">
        <v>4187</v>
      </c>
    </row>
    <row r="13" spans="1:12" x14ac:dyDescent="0.25">
      <c r="B13" s="188" t="s">
        <v>936</v>
      </c>
      <c r="C13" s="189">
        <v>5349</v>
      </c>
      <c r="D13" s="189">
        <v>5658</v>
      </c>
      <c r="E13" s="189">
        <v>981</v>
      </c>
      <c r="F13" s="189">
        <v>5304</v>
      </c>
      <c r="G13" s="189">
        <v>6745</v>
      </c>
      <c r="H13" s="190">
        <v>734</v>
      </c>
      <c r="I13" s="191">
        <v>5304</v>
      </c>
      <c r="J13" s="191">
        <v>5304</v>
      </c>
      <c r="K13" s="192">
        <v>5304</v>
      </c>
    </row>
    <row r="14" spans="1:12" x14ac:dyDescent="0.25">
      <c r="B14" s="188" t="s">
        <v>937</v>
      </c>
      <c r="C14" s="189">
        <v>5058</v>
      </c>
      <c r="D14" s="189">
        <v>5442</v>
      </c>
      <c r="E14" s="189">
        <v>1567</v>
      </c>
      <c r="F14" s="189">
        <v>5930</v>
      </c>
      <c r="G14" s="189">
        <v>7598</v>
      </c>
      <c r="H14" s="190">
        <v>516</v>
      </c>
      <c r="I14" s="191">
        <v>6116</v>
      </c>
      <c r="J14" s="191">
        <v>6116</v>
      </c>
      <c r="K14" s="192">
        <v>6116</v>
      </c>
    </row>
    <row r="15" spans="1:12" x14ac:dyDescent="0.25">
      <c r="B15" s="188" t="s">
        <v>938</v>
      </c>
      <c r="C15" s="189">
        <v>4133</v>
      </c>
      <c r="D15" s="189">
        <v>4474</v>
      </c>
      <c r="E15" s="189">
        <v>810</v>
      </c>
      <c r="F15" s="189">
        <v>4739</v>
      </c>
      <c r="G15" s="189">
        <v>6424</v>
      </c>
      <c r="H15" s="190">
        <v>572</v>
      </c>
      <c r="I15" s="191">
        <v>4879</v>
      </c>
      <c r="J15" s="191">
        <v>4879</v>
      </c>
      <c r="K15" s="192">
        <v>4879</v>
      </c>
    </row>
    <row r="16" spans="1:12" x14ac:dyDescent="0.25">
      <c r="B16" s="188" t="s">
        <v>939</v>
      </c>
      <c r="C16" s="189">
        <v>4990</v>
      </c>
      <c r="D16" s="189">
        <v>5276</v>
      </c>
      <c r="E16" s="189">
        <v>737</v>
      </c>
      <c r="F16" s="189">
        <v>6294</v>
      </c>
      <c r="G16" s="189">
        <v>8398</v>
      </c>
      <c r="H16" s="190">
        <v>667</v>
      </c>
      <c r="I16" s="191">
        <v>6294</v>
      </c>
      <c r="J16" s="191">
        <v>6294</v>
      </c>
      <c r="K16" s="192">
        <v>6294</v>
      </c>
    </row>
    <row r="17" spans="2:14" ht="15.75" thickBot="1" x14ac:dyDescent="0.3">
      <c r="B17" s="193" t="s">
        <v>940</v>
      </c>
      <c r="C17" s="270">
        <v>5005</v>
      </c>
      <c r="D17" s="270">
        <v>5207</v>
      </c>
      <c r="E17" s="270">
        <v>791</v>
      </c>
      <c r="F17" s="270">
        <v>6210</v>
      </c>
      <c r="G17" s="270">
        <v>8300</v>
      </c>
      <c r="H17" s="271">
        <v>1124</v>
      </c>
      <c r="I17" s="272">
        <v>6019</v>
      </c>
      <c r="J17" s="272">
        <v>6210</v>
      </c>
      <c r="K17" s="273">
        <v>6210</v>
      </c>
    </row>
    <row r="18" spans="2:14" ht="15.75" thickBot="1" x14ac:dyDescent="0.3">
      <c r="B18" s="194" t="s">
        <v>941</v>
      </c>
      <c r="C18" s="195">
        <f>SUM(C10:C17)</f>
        <v>37843</v>
      </c>
      <c r="D18" s="196">
        <f t="shared" ref="D18:K18" si="0">SUM(D10:D17)</f>
        <v>39905</v>
      </c>
      <c r="E18" s="196">
        <f t="shared" si="0"/>
        <v>6849</v>
      </c>
      <c r="F18" s="196">
        <f t="shared" si="0"/>
        <v>43051</v>
      </c>
      <c r="G18" s="196">
        <f t="shared" si="0"/>
        <v>54902</v>
      </c>
      <c r="H18" s="196">
        <f t="shared" si="0"/>
        <v>4889</v>
      </c>
      <c r="I18" s="196">
        <f t="shared" si="0"/>
        <v>43576</v>
      </c>
      <c r="J18" s="196">
        <f t="shared" si="0"/>
        <v>43712</v>
      </c>
      <c r="K18" s="197">
        <f t="shared" si="0"/>
        <v>43720</v>
      </c>
    </row>
    <row r="19" spans="2:14" s="149" customFormat="1" ht="15" customHeight="1" x14ac:dyDescent="0.25">
      <c r="M19" s="282" t="s">
        <v>932</v>
      </c>
      <c r="N19" s="283"/>
    </row>
    <row r="20" spans="2:14" ht="15" customHeight="1" x14ac:dyDescent="0.25">
      <c r="M20" s="199" t="s">
        <v>933</v>
      </c>
      <c r="N20" s="200"/>
    </row>
    <row r="21" spans="2:14" ht="15" customHeight="1" x14ac:dyDescent="0.25">
      <c r="M21" s="199" t="s">
        <v>879</v>
      </c>
      <c r="N21" s="200"/>
    </row>
    <row r="22" spans="2:14" ht="15" customHeight="1" x14ac:dyDescent="0.25">
      <c r="M22" s="429" t="s">
        <v>880</v>
      </c>
      <c r="N22" s="429"/>
    </row>
    <row r="23" spans="2:14" ht="15" customHeight="1" x14ac:dyDescent="0.25">
      <c r="M23" s="201" t="s">
        <v>890</v>
      </c>
      <c r="N23" s="200"/>
    </row>
    <row r="24" spans="2:14" ht="15" customHeight="1" x14ac:dyDescent="0.25">
      <c r="M24" s="201" t="s">
        <v>891</v>
      </c>
      <c r="N24" s="200"/>
    </row>
    <row r="25" spans="2:14" ht="15" customHeight="1" x14ac:dyDescent="0.25">
      <c r="M25" s="201" t="s">
        <v>892</v>
      </c>
      <c r="N25" s="200"/>
    </row>
  </sheetData>
  <mergeCells count="16">
    <mergeCell ref="B3:B8"/>
    <mergeCell ref="M22:N22"/>
    <mergeCell ref="H5:H6"/>
    <mergeCell ref="I5:I6"/>
    <mergeCell ref="J5:J6"/>
    <mergeCell ref="K5:K6"/>
    <mergeCell ref="D7:E7"/>
    <mergeCell ref="G7:H7"/>
    <mergeCell ref="C4:E4"/>
    <mergeCell ref="F4:F6"/>
    <mergeCell ref="G4:H4"/>
    <mergeCell ref="C5:C6"/>
    <mergeCell ref="D5:D6"/>
    <mergeCell ref="E5:E6"/>
    <mergeCell ref="G5:G6"/>
    <mergeCell ref="C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I32" sqref="I32"/>
    </sheetView>
  </sheetViews>
  <sheetFormatPr defaultRowHeight="15" x14ac:dyDescent="0.25"/>
  <cols>
    <col min="2" max="2" width="28.85546875" customWidth="1"/>
    <col min="3" max="3" width="11" customWidth="1"/>
    <col min="4" max="12" width="12" customWidth="1"/>
  </cols>
  <sheetData>
    <row r="1" spans="2:12" s="9" customFormat="1" ht="15.75" x14ac:dyDescent="0.25">
      <c r="B1" s="309" t="s">
        <v>951</v>
      </c>
    </row>
    <row r="2" spans="2:12" ht="15.75" thickBot="1" x14ac:dyDescent="0.3"/>
    <row r="3" spans="2:12" ht="15.75" thickBot="1" x14ac:dyDescent="0.3">
      <c r="B3" s="433" t="s">
        <v>943</v>
      </c>
      <c r="C3" s="436" t="s">
        <v>944</v>
      </c>
      <c r="D3" s="369" t="s">
        <v>889</v>
      </c>
      <c r="E3" s="369"/>
      <c r="F3" s="369"/>
      <c r="G3" s="369"/>
      <c r="H3" s="369"/>
      <c r="I3" s="369"/>
      <c r="J3" s="369"/>
      <c r="K3" s="369"/>
      <c r="L3" s="370"/>
    </row>
    <row r="4" spans="2:12" ht="35.25" customHeight="1" x14ac:dyDescent="0.25">
      <c r="B4" s="434"/>
      <c r="C4" s="437"/>
      <c r="D4" s="372" t="s">
        <v>878</v>
      </c>
      <c r="E4" s="372"/>
      <c r="F4" s="373"/>
      <c r="G4" s="374" t="s">
        <v>879</v>
      </c>
      <c r="H4" s="377" t="s">
        <v>880</v>
      </c>
      <c r="I4" s="432"/>
      <c r="J4" s="180" t="s">
        <v>890</v>
      </c>
      <c r="K4" s="180" t="s">
        <v>891</v>
      </c>
      <c r="L4" s="30" t="s">
        <v>892</v>
      </c>
    </row>
    <row r="5" spans="2:12" x14ac:dyDescent="0.25">
      <c r="B5" s="434"/>
      <c r="C5" s="437"/>
      <c r="D5" s="388" t="s">
        <v>932</v>
      </c>
      <c r="E5" s="379" t="s">
        <v>933</v>
      </c>
      <c r="F5" s="380" t="s">
        <v>894</v>
      </c>
      <c r="G5" s="375"/>
      <c r="H5" s="381" t="s">
        <v>882</v>
      </c>
      <c r="I5" s="430" t="s">
        <v>894</v>
      </c>
      <c r="J5" s="381" t="s">
        <v>882</v>
      </c>
      <c r="K5" s="383" t="s">
        <v>882</v>
      </c>
      <c r="L5" s="385" t="s">
        <v>882</v>
      </c>
    </row>
    <row r="6" spans="2:12" ht="21.75" customHeight="1" x14ac:dyDescent="0.25">
      <c r="B6" s="434"/>
      <c r="C6" s="437"/>
      <c r="D6" s="388"/>
      <c r="E6" s="376"/>
      <c r="F6" s="380"/>
      <c r="G6" s="376"/>
      <c r="H6" s="382"/>
      <c r="I6" s="430"/>
      <c r="J6" s="382"/>
      <c r="K6" s="384"/>
      <c r="L6" s="386"/>
    </row>
    <row r="7" spans="2:12" ht="15" customHeight="1" thickBot="1" x14ac:dyDescent="0.3">
      <c r="B7" s="434"/>
      <c r="C7" s="437"/>
      <c r="D7" s="181" t="s">
        <v>883</v>
      </c>
      <c r="E7" s="344" t="s">
        <v>884</v>
      </c>
      <c r="F7" s="345"/>
      <c r="G7" s="4" t="s">
        <v>885</v>
      </c>
      <c r="H7" s="346" t="s">
        <v>886</v>
      </c>
      <c r="I7" s="431"/>
      <c r="J7" s="5" t="s">
        <v>895</v>
      </c>
      <c r="K7" s="5" t="s">
        <v>896</v>
      </c>
      <c r="L7" s="6" t="s">
        <v>887</v>
      </c>
    </row>
    <row r="8" spans="2:12" ht="15.75" thickBot="1" x14ac:dyDescent="0.3">
      <c r="B8" s="435"/>
      <c r="C8" s="438"/>
      <c r="D8" s="198" t="s">
        <v>832</v>
      </c>
      <c r="E8" s="16" t="s">
        <v>833</v>
      </c>
      <c r="F8" s="16" t="s">
        <v>834</v>
      </c>
      <c r="G8" s="16" t="s">
        <v>835</v>
      </c>
      <c r="H8" s="16" t="s">
        <v>836</v>
      </c>
      <c r="I8" s="168" t="s">
        <v>837</v>
      </c>
      <c r="J8" s="16" t="s">
        <v>900</v>
      </c>
      <c r="K8" s="16" t="s">
        <v>901</v>
      </c>
      <c r="L8" s="12" t="s">
        <v>888</v>
      </c>
    </row>
    <row r="9" spans="2:12" ht="15.75" thickBot="1" x14ac:dyDescent="0.3">
      <c r="D9" s="10"/>
      <c r="E9" s="10"/>
      <c r="F9" s="10"/>
      <c r="G9" s="10"/>
      <c r="H9" s="10"/>
      <c r="I9" s="10"/>
      <c r="J9" s="9"/>
      <c r="K9" s="9"/>
      <c r="L9" s="9"/>
    </row>
    <row r="10" spans="2:12" s="57" customFormat="1" ht="16.5" customHeight="1" thickBot="1" x14ac:dyDescent="0.3">
      <c r="B10" s="202" t="s">
        <v>920</v>
      </c>
      <c r="C10" s="39" t="s">
        <v>912</v>
      </c>
      <c r="D10" s="296" t="s">
        <v>911</v>
      </c>
      <c r="E10" s="290" t="s">
        <v>911</v>
      </c>
      <c r="F10" s="290" t="s">
        <v>911</v>
      </c>
      <c r="G10" s="291">
        <v>9625</v>
      </c>
      <c r="H10" s="291">
        <v>12496</v>
      </c>
      <c r="I10" s="291">
        <v>0</v>
      </c>
      <c r="J10" s="291">
        <v>10213</v>
      </c>
      <c r="K10" s="291">
        <v>10215</v>
      </c>
      <c r="L10" s="292">
        <v>10215</v>
      </c>
    </row>
    <row r="11" spans="2:12" ht="15" customHeight="1" x14ac:dyDescent="0.25">
      <c r="B11" s="203" t="s">
        <v>921</v>
      </c>
      <c r="C11" s="60" t="s">
        <v>912</v>
      </c>
      <c r="D11" s="297" t="s">
        <v>911</v>
      </c>
      <c r="E11" s="284" t="s">
        <v>911</v>
      </c>
      <c r="F11" s="284" t="s">
        <v>911</v>
      </c>
      <c r="G11" s="285">
        <v>351</v>
      </c>
      <c r="H11" s="285">
        <v>452</v>
      </c>
      <c r="I11" s="285">
        <v>0</v>
      </c>
      <c r="J11" s="285">
        <v>380</v>
      </c>
      <c r="K11" s="285">
        <v>381</v>
      </c>
      <c r="L11" s="287">
        <v>381</v>
      </c>
    </row>
    <row r="12" spans="2:12" ht="15" customHeight="1" thickBot="1" x14ac:dyDescent="0.3">
      <c r="B12" s="204"/>
      <c r="C12" s="302" t="s">
        <v>913</v>
      </c>
      <c r="D12" s="298" t="s">
        <v>911</v>
      </c>
      <c r="E12" s="286" t="s">
        <v>911</v>
      </c>
      <c r="F12" s="286" t="s">
        <v>911</v>
      </c>
      <c r="G12" s="272">
        <v>312</v>
      </c>
      <c r="H12" s="272">
        <v>569</v>
      </c>
      <c r="I12" s="272">
        <v>0</v>
      </c>
      <c r="J12" s="272">
        <v>377</v>
      </c>
      <c r="K12" s="272">
        <v>380</v>
      </c>
      <c r="L12" s="273">
        <v>380</v>
      </c>
    </row>
    <row r="13" spans="2:12" s="57" customFormat="1" ht="15.75" customHeight="1" thickBot="1" x14ac:dyDescent="0.3">
      <c r="B13" s="205"/>
      <c r="C13" s="39" t="s">
        <v>914</v>
      </c>
      <c r="D13" s="296" t="s">
        <v>911</v>
      </c>
      <c r="E13" s="290" t="s">
        <v>911</v>
      </c>
      <c r="F13" s="290" t="s">
        <v>911</v>
      </c>
      <c r="G13" s="291">
        <v>663</v>
      </c>
      <c r="H13" s="291">
        <v>1021</v>
      </c>
      <c r="I13" s="291">
        <v>0</v>
      </c>
      <c r="J13" s="291">
        <v>757</v>
      </c>
      <c r="K13" s="291">
        <v>761</v>
      </c>
      <c r="L13" s="292">
        <v>761</v>
      </c>
    </row>
    <row r="14" spans="2:12" ht="15" customHeight="1" x14ac:dyDescent="0.25">
      <c r="B14" s="206" t="s">
        <v>922</v>
      </c>
      <c r="C14" s="303" t="s">
        <v>915</v>
      </c>
      <c r="D14" s="297" t="s">
        <v>911</v>
      </c>
      <c r="E14" s="284" t="s">
        <v>911</v>
      </c>
      <c r="F14" s="284" t="s">
        <v>911</v>
      </c>
      <c r="G14" s="285">
        <v>7285</v>
      </c>
      <c r="H14" s="285">
        <v>9698</v>
      </c>
      <c r="I14" s="285">
        <v>1638</v>
      </c>
      <c r="J14" s="285">
        <v>7324</v>
      </c>
      <c r="K14" s="285">
        <v>7342</v>
      </c>
      <c r="L14" s="287">
        <v>7342</v>
      </c>
    </row>
    <row r="15" spans="2:12" ht="15" customHeight="1" x14ac:dyDescent="0.25">
      <c r="B15" s="207"/>
      <c r="C15" s="37" t="s">
        <v>916</v>
      </c>
      <c r="D15" s="299" t="s">
        <v>911</v>
      </c>
      <c r="E15" s="212" t="s">
        <v>911</v>
      </c>
      <c r="F15" s="212" t="s">
        <v>911</v>
      </c>
      <c r="G15" s="191">
        <v>8234</v>
      </c>
      <c r="H15" s="191">
        <v>11243</v>
      </c>
      <c r="I15" s="191">
        <v>2555</v>
      </c>
      <c r="J15" s="191">
        <v>8636</v>
      </c>
      <c r="K15" s="191">
        <v>8695</v>
      </c>
      <c r="L15" s="192">
        <v>8697</v>
      </c>
    </row>
    <row r="16" spans="2:12" ht="15" customHeight="1" thickBot="1" x14ac:dyDescent="0.3">
      <c r="B16" s="207"/>
      <c r="C16" s="304" t="s">
        <v>913</v>
      </c>
      <c r="D16" s="298" t="s">
        <v>911</v>
      </c>
      <c r="E16" s="286" t="s">
        <v>911</v>
      </c>
      <c r="F16" s="286" t="s">
        <v>911</v>
      </c>
      <c r="G16" s="272">
        <v>15434</v>
      </c>
      <c r="H16" s="272">
        <v>18261</v>
      </c>
      <c r="I16" s="272">
        <v>696</v>
      </c>
      <c r="J16" s="272">
        <v>14976</v>
      </c>
      <c r="K16" s="272">
        <v>14904</v>
      </c>
      <c r="L16" s="273">
        <v>14892</v>
      </c>
    </row>
    <row r="17" spans="2:12" s="57" customFormat="1" ht="15.75" customHeight="1" thickBot="1" x14ac:dyDescent="0.3">
      <c r="B17" s="208"/>
      <c r="C17" s="41" t="s">
        <v>917</v>
      </c>
      <c r="D17" s="296" t="s">
        <v>911</v>
      </c>
      <c r="E17" s="290" t="s">
        <v>911</v>
      </c>
      <c r="F17" s="290" t="s">
        <v>911</v>
      </c>
      <c r="G17" s="291">
        <v>30953</v>
      </c>
      <c r="H17" s="291">
        <v>39202</v>
      </c>
      <c r="I17" s="291">
        <v>4889</v>
      </c>
      <c r="J17" s="291">
        <v>30936</v>
      </c>
      <c r="K17" s="291">
        <v>30941</v>
      </c>
      <c r="L17" s="292">
        <v>30931</v>
      </c>
    </row>
    <row r="18" spans="2:12" s="57" customFormat="1" ht="16.5" thickBot="1" x14ac:dyDescent="0.3">
      <c r="B18" s="209" t="s">
        <v>923</v>
      </c>
      <c r="C18" s="305" t="s">
        <v>918</v>
      </c>
      <c r="D18" s="300" t="s">
        <v>911</v>
      </c>
      <c r="E18" s="293" t="s">
        <v>911</v>
      </c>
      <c r="F18" s="293" t="s">
        <v>911</v>
      </c>
      <c r="G18" s="294">
        <v>499</v>
      </c>
      <c r="H18" s="294">
        <v>728</v>
      </c>
      <c r="I18" s="294">
        <v>0</v>
      </c>
      <c r="J18" s="294">
        <v>554</v>
      </c>
      <c r="K18" s="294">
        <v>597</v>
      </c>
      <c r="L18" s="295">
        <v>615</v>
      </c>
    </row>
    <row r="19" spans="2:12" s="57" customFormat="1" ht="16.5" thickBot="1" x14ac:dyDescent="0.3">
      <c r="B19" s="211" t="s">
        <v>924</v>
      </c>
      <c r="C19" s="306" t="s">
        <v>913</v>
      </c>
      <c r="D19" s="296" t="s">
        <v>911</v>
      </c>
      <c r="E19" s="290" t="s">
        <v>911</v>
      </c>
      <c r="F19" s="290" t="s">
        <v>911</v>
      </c>
      <c r="G19" s="291">
        <v>1311</v>
      </c>
      <c r="H19" s="291">
        <v>1455</v>
      </c>
      <c r="I19" s="291">
        <v>0</v>
      </c>
      <c r="J19" s="291">
        <v>1116</v>
      </c>
      <c r="K19" s="291">
        <v>1198</v>
      </c>
      <c r="L19" s="292">
        <v>1198</v>
      </c>
    </row>
    <row r="20" spans="2:12" s="57" customFormat="1" ht="16.5" thickBot="1" x14ac:dyDescent="0.3">
      <c r="B20" s="210" t="s">
        <v>925</v>
      </c>
      <c r="C20" s="307" t="s">
        <v>919</v>
      </c>
      <c r="D20" s="301" t="s">
        <v>911</v>
      </c>
      <c r="E20" s="288" t="s">
        <v>911</v>
      </c>
      <c r="F20" s="288" t="s">
        <v>911</v>
      </c>
      <c r="G20" s="289">
        <f>G10+G13+G17+G18+G19</f>
        <v>43051</v>
      </c>
      <c r="H20" s="289">
        <f t="shared" ref="H20:L20" si="0">H10+H13+H17+H18+H19</f>
        <v>54902</v>
      </c>
      <c r="I20" s="289">
        <f t="shared" si="0"/>
        <v>4889</v>
      </c>
      <c r="J20" s="289">
        <f t="shared" si="0"/>
        <v>43576</v>
      </c>
      <c r="K20" s="289">
        <f t="shared" si="0"/>
        <v>43712</v>
      </c>
      <c r="L20" s="289">
        <f t="shared" si="0"/>
        <v>43720</v>
      </c>
    </row>
    <row r="22" spans="2:12" x14ac:dyDescent="0.25">
      <c r="G22" s="308"/>
    </row>
  </sheetData>
  <mergeCells count="16">
    <mergeCell ref="B3:B8"/>
    <mergeCell ref="C3:C8"/>
    <mergeCell ref="K5:K6"/>
    <mergeCell ref="L5:L6"/>
    <mergeCell ref="E7:F7"/>
    <mergeCell ref="H7:I7"/>
    <mergeCell ref="D3:L3"/>
    <mergeCell ref="D4:F4"/>
    <mergeCell ref="G4:G6"/>
    <mergeCell ref="H4:I4"/>
    <mergeCell ref="D5:D6"/>
    <mergeCell ref="E5:E6"/>
    <mergeCell ref="F5:F6"/>
    <mergeCell ref="H5:H6"/>
    <mergeCell ref="I5:I6"/>
    <mergeCell ref="J5:J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J26" sqref="J26"/>
    </sheetView>
  </sheetViews>
  <sheetFormatPr defaultRowHeight="15" x14ac:dyDescent="0.25"/>
  <cols>
    <col min="2" max="2" width="29.140625" customWidth="1"/>
    <col min="4" max="4" width="9.140625" style="310"/>
  </cols>
  <sheetData>
    <row r="1" spans="2:4" ht="15.75" x14ac:dyDescent="0.25">
      <c r="B1" s="309" t="s">
        <v>955</v>
      </c>
    </row>
    <row r="2" spans="2:4" ht="15.75" thickBot="1" x14ac:dyDescent="0.3"/>
    <row r="3" spans="2:4" ht="48" customHeight="1" x14ac:dyDescent="0.25">
      <c r="B3" s="433" t="s">
        <v>943</v>
      </c>
      <c r="C3" s="378" t="s">
        <v>892</v>
      </c>
      <c r="D3" s="440"/>
    </row>
    <row r="4" spans="2:4" ht="15" customHeight="1" x14ac:dyDescent="0.25">
      <c r="B4" s="434"/>
      <c r="C4" s="439" t="s">
        <v>882</v>
      </c>
      <c r="D4" s="441" t="s">
        <v>956</v>
      </c>
    </row>
    <row r="5" spans="2:4" x14ac:dyDescent="0.25">
      <c r="B5" s="434"/>
      <c r="C5" s="439"/>
      <c r="D5" s="442"/>
    </row>
    <row r="6" spans="2:4" ht="24.75" customHeight="1" thickBot="1" x14ac:dyDescent="0.3">
      <c r="B6" s="435"/>
      <c r="C6" s="347" t="s">
        <v>887</v>
      </c>
      <c r="D6" s="443"/>
    </row>
    <row r="7" spans="2:4" ht="7.5" customHeight="1" thickBot="1" x14ac:dyDescent="0.3">
      <c r="B7" s="9"/>
      <c r="C7" s="10"/>
      <c r="D7" s="311"/>
    </row>
    <row r="8" spans="2:4" ht="15" customHeight="1" x14ac:dyDescent="0.25">
      <c r="B8" s="312" t="s">
        <v>920</v>
      </c>
      <c r="C8" s="313">
        <v>10215</v>
      </c>
      <c r="D8" s="314">
        <f>C8/C13*100</f>
        <v>23.364592863677949</v>
      </c>
    </row>
    <row r="9" spans="2:4" ht="15" customHeight="1" x14ac:dyDescent="0.25">
      <c r="B9" s="315" t="s">
        <v>921</v>
      </c>
      <c r="C9" s="316">
        <v>761</v>
      </c>
      <c r="D9" s="317">
        <f>C9/C13*100</f>
        <v>1.7406221408966149</v>
      </c>
    </row>
    <row r="10" spans="2:4" ht="15" customHeight="1" x14ac:dyDescent="0.25">
      <c r="B10" s="318" t="s">
        <v>922</v>
      </c>
      <c r="C10" s="316">
        <v>30931</v>
      </c>
      <c r="D10" s="317">
        <f>C10/C13*100</f>
        <v>70.747941445562674</v>
      </c>
    </row>
    <row r="11" spans="2:4" ht="15" customHeight="1" x14ac:dyDescent="0.25">
      <c r="B11" s="318" t="s">
        <v>923</v>
      </c>
      <c r="C11" s="316">
        <v>615</v>
      </c>
      <c r="D11" s="317">
        <f>C11/C13*100</f>
        <v>1.4066788655077769</v>
      </c>
    </row>
    <row r="12" spans="2:4" ht="15" customHeight="1" thickBot="1" x14ac:dyDescent="0.3">
      <c r="B12" s="319" t="s">
        <v>924</v>
      </c>
      <c r="C12" s="320">
        <v>1198</v>
      </c>
      <c r="D12" s="321">
        <f>C12/C13*100</f>
        <v>2.7401646843549865</v>
      </c>
    </row>
    <row r="13" spans="2:4" ht="15" customHeight="1" thickBot="1" x14ac:dyDescent="0.3">
      <c r="B13" s="322" t="s">
        <v>925</v>
      </c>
      <c r="C13" s="323">
        <f>C8+C9+C10+C11+C12</f>
        <v>43720</v>
      </c>
      <c r="D13" s="324">
        <f>SUM(D8:D12)</f>
        <v>99.999999999999986</v>
      </c>
    </row>
    <row r="15" spans="2:4" s="9" customFormat="1" ht="15.75" x14ac:dyDescent="0.25">
      <c r="B15" s="309" t="s">
        <v>957</v>
      </c>
      <c r="D15" s="310"/>
    </row>
    <row r="16" spans="2:4" ht="15.75" thickBot="1" x14ac:dyDescent="0.3"/>
    <row r="17" spans="2:4" ht="15" customHeight="1" x14ac:dyDescent="0.25">
      <c r="B17" s="444" t="s">
        <v>944</v>
      </c>
      <c r="C17" s="447" t="s">
        <v>892</v>
      </c>
      <c r="D17" s="448"/>
    </row>
    <row r="18" spans="2:4" ht="15" customHeight="1" x14ac:dyDescent="0.25">
      <c r="B18" s="445"/>
      <c r="C18" s="449"/>
      <c r="D18" s="450"/>
    </row>
    <row r="19" spans="2:4" ht="15" customHeight="1" x14ac:dyDescent="0.25">
      <c r="B19" s="445"/>
      <c r="C19" s="451"/>
      <c r="D19" s="452"/>
    </row>
    <row r="20" spans="2:4" ht="15.75" customHeight="1" x14ac:dyDescent="0.25">
      <c r="B20" s="445"/>
      <c r="C20" s="439" t="s">
        <v>882</v>
      </c>
      <c r="D20" s="441" t="s">
        <v>956</v>
      </c>
    </row>
    <row r="21" spans="2:4" x14ac:dyDescent="0.25">
      <c r="B21" s="445"/>
      <c r="C21" s="439"/>
      <c r="D21" s="442"/>
    </row>
    <row r="22" spans="2:4" ht="15.75" thickBot="1" x14ac:dyDescent="0.3">
      <c r="B22" s="446"/>
      <c r="C22" s="347" t="s">
        <v>887</v>
      </c>
      <c r="D22" s="443"/>
    </row>
    <row r="23" spans="2:4" ht="6" customHeight="1" thickBot="1" x14ac:dyDescent="0.3">
      <c r="B23" s="9"/>
    </row>
    <row r="24" spans="2:4" x14ac:dyDescent="0.25">
      <c r="B24" s="327" t="s">
        <v>912</v>
      </c>
      <c r="C24" s="329">
        <v>10596</v>
      </c>
      <c r="D24" s="325">
        <f>C24/C29*100</f>
        <v>24.236047575480331</v>
      </c>
    </row>
    <row r="25" spans="2:4" x14ac:dyDescent="0.25">
      <c r="B25" s="37" t="s">
        <v>915</v>
      </c>
      <c r="C25" s="330">
        <v>7342</v>
      </c>
      <c r="D25" s="326">
        <f>C25/C29*100</f>
        <v>16.793229643183896</v>
      </c>
    </row>
    <row r="26" spans="2:4" x14ac:dyDescent="0.25">
      <c r="B26" s="37" t="s">
        <v>916</v>
      </c>
      <c r="C26" s="330">
        <v>8697</v>
      </c>
      <c r="D26" s="326">
        <f>C26/C29*100</f>
        <v>19.89249771271729</v>
      </c>
    </row>
    <row r="27" spans="2:4" x14ac:dyDescent="0.25">
      <c r="B27" s="37" t="s">
        <v>913</v>
      </c>
      <c r="C27" s="331">
        <v>16470</v>
      </c>
      <c r="D27" s="326">
        <f>C27/C29*100</f>
        <v>37.671546203110708</v>
      </c>
    </row>
    <row r="28" spans="2:4" x14ac:dyDescent="0.25">
      <c r="B28" s="37" t="s">
        <v>918</v>
      </c>
      <c r="C28" s="316">
        <v>615</v>
      </c>
      <c r="D28" s="317">
        <f>C28/C29*100</f>
        <v>1.4066788655077769</v>
      </c>
    </row>
    <row r="29" spans="2:4" s="57" customFormat="1" ht="15.75" thickBot="1" x14ac:dyDescent="0.3">
      <c r="B29" s="328" t="s">
        <v>919</v>
      </c>
      <c r="C29" s="332">
        <f>SUM(C24:C28)</f>
        <v>43720</v>
      </c>
      <c r="D29" s="333">
        <f>SUM(D24:D28)</f>
        <v>100</v>
      </c>
    </row>
  </sheetData>
  <mergeCells count="10">
    <mergeCell ref="B17:B22"/>
    <mergeCell ref="C20:C21"/>
    <mergeCell ref="D20:D21"/>
    <mergeCell ref="C22:D22"/>
    <mergeCell ref="C17:D19"/>
    <mergeCell ref="C4:C5"/>
    <mergeCell ref="B3:B6"/>
    <mergeCell ref="C3:D3"/>
    <mergeCell ref="D4:D5"/>
    <mergeCell ref="C6:D6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workbookViewId="0">
      <selection activeCell="R14" sqref="R14"/>
    </sheetView>
  </sheetViews>
  <sheetFormatPr defaultRowHeight="15" x14ac:dyDescent="0.25"/>
  <cols>
    <col min="2" max="2" width="9.140625" style="9"/>
    <col min="3" max="3" width="47.42578125" style="9" customWidth="1"/>
    <col min="4" max="10" width="12.140625" style="9" customWidth="1"/>
    <col min="11" max="11" width="12.140625" style="149" customWidth="1"/>
    <col min="12" max="12" width="12.140625" style="9" customWidth="1"/>
  </cols>
  <sheetData>
    <row r="1" spans="2:14" s="9" customFormat="1" ht="15.75" x14ac:dyDescent="0.25">
      <c r="B1" s="309" t="s">
        <v>952</v>
      </c>
      <c r="K1" s="149"/>
    </row>
    <row r="2" spans="2:14" ht="15.75" thickBot="1" x14ac:dyDescent="0.3">
      <c r="B2" s="149"/>
      <c r="C2" s="149"/>
      <c r="D2" s="149"/>
      <c r="E2" s="149"/>
      <c r="F2" s="149"/>
      <c r="G2" s="149"/>
      <c r="H2" s="149"/>
      <c r="I2" s="149"/>
      <c r="J2" s="149"/>
      <c r="K2" s="173"/>
      <c r="L2" s="149"/>
    </row>
    <row r="3" spans="2:14" ht="21" customHeight="1" thickBot="1" x14ac:dyDescent="0.3">
      <c r="B3" s="453" t="s">
        <v>897</v>
      </c>
      <c r="C3" s="456" t="s">
        <v>877</v>
      </c>
      <c r="D3" s="369" t="s">
        <v>889</v>
      </c>
      <c r="E3" s="369"/>
      <c r="F3" s="369"/>
      <c r="G3" s="369"/>
      <c r="H3" s="369"/>
      <c r="I3" s="369"/>
      <c r="J3" s="369"/>
      <c r="K3" s="369"/>
      <c r="L3" s="370"/>
    </row>
    <row r="4" spans="2:14" ht="35.25" customHeight="1" x14ac:dyDescent="0.25">
      <c r="B4" s="454"/>
      <c r="C4" s="457"/>
      <c r="D4" s="372" t="s">
        <v>878</v>
      </c>
      <c r="E4" s="372"/>
      <c r="F4" s="373"/>
      <c r="G4" s="374" t="s">
        <v>879</v>
      </c>
      <c r="H4" s="377" t="s">
        <v>880</v>
      </c>
      <c r="I4" s="432"/>
      <c r="J4" s="180" t="s">
        <v>890</v>
      </c>
      <c r="K4" s="180" t="s">
        <v>891</v>
      </c>
      <c r="L4" s="30" t="s">
        <v>892</v>
      </c>
    </row>
    <row r="5" spans="2:14" ht="15" customHeight="1" x14ac:dyDescent="0.25">
      <c r="B5" s="454"/>
      <c r="C5" s="457"/>
      <c r="D5" s="388" t="s">
        <v>932</v>
      </c>
      <c r="E5" s="379" t="s">
        <v>933</v>
      </c>
      <c r="F5" s="380" t="s">
        <v>894</v>
      </c>
      <c r="G5" s="375"/>
      <c r="H5" s="381" t="s">
        <v>882</v>
      </c>
      <c r="I5" s="430" t="s">
        <v>894</v>
      </c>
      <c r="J5" s="381" t="s">
        <v>882</v>
      </c>
      <c r="K5" s="383" t="s">
        <v>882</v>
      </c>
      <c r="L5" s="385" t="s">
        <v>882</v>
      </c>
    </row>
    <row r="6" spans="2:14" ht="27" customHeight="1" x14ac:dyDescent="0.25">
      <c r="B6" s="454"/>
      <c r="C6" s="457"/>
      <c r="D6" s="388"/>
      <c r="E6" s="376"/>
      <c r="F6" s="380"/>
      <c r="G6" s="376"/>
      <c r="H6" s="382"/>
      <c r="I6" s="430"/>
      <c r="J6" s="382"/>
      <c r="K6" s="384"/>
      <c r="L6" s="386"/>
    </row>
    <row r="7" spans="2:14" ht="22.5" customHeight="1" thickBot="1" x14ac:dyDescent="0.3">
      <c r="B7" s="455"/>
      <c r="C7" s="458"/>
      <c r="D7" s="181" t="s">
        <v>883</v>
      </c>
      <c r="E7" s="344" t="s">
        <v>884</v>
      </c>
      <c r="F7" s="345"/>
      <c r="G7" s="4" t="s">
        <v>885</v>
      </c>
      <c r="H7" s="346" t="s">
        <v>886</v>
      </c>
      <c r="I7" s="431"/>
      <c r="J7" s="5" t="s">
        <v>895</v>
      </c>
      <c r="K7" s="5" t="s">
        <v>896</v>
      </c>
      <c r="L7" s="6" t="s">
        <v>887</v>
      </c>
    </row>
    <row r="8" spans="2:14" ht="15.75" thickBot="1" x14ac:dyDescent="0.3">
      <c r="B8" s="216">
        <v>3</v>
      </c>
      <c r="C8" s="217">
        <v>4</v>
      </c>
      <c r="D8" s="15" t="s">
        <v>832</v>
      </c>
      <c r="E8" s="16" t="s">
        <v>833</v>
      </c>
      <c r="F8" s="16" t="s">
        <v>834</v>
      </c>
      <c r="G8" s="16" t="s">
        <v>835</v>
      </c>
      <c r="H8" s="16" t="s">
        <v>836</v>
      </c>
      <c r="I8" s="168" t="s">
        <v>837</v>
      </c>
      <c r="J8" s="16" t="s">
        <v>900</v>
      </c>
      <c r="K8" s="16" t="s">
        <v>901</v>
      </c>
      <c r="L8" s="12" t="s">
        <v>888</v>
      </c>
      <c r="N8" s="162" t="s">
        <v>946</v>
      </c>
    </row>
    <row r="9" spans="2:14" s="9" customFormat="1" ht="15.75" thickBot="1" x14ac:dyDescent="0.3">
      <c r="B9" s="165"/>
      <c r="C9" s="166"/>
      <c r="D9" s="213"/>
      <c r="E9" s="167"/>
      <c r="F9" s="167"/>
      <c r="G9" s="167"/>
      <c r="H9" s="167"/>
      <c r="I9" s="214"/>
      <c r="J9" s="167"/>
      <c r="K9" s="167"/>
      <c r="L9" s="215"/>
      <c r="N9" s="173"/>
    </row>
    <row r="10" spans="2:14" x14ac:dyDescent="0.25">
      <c r="B10" s="169" t="s">
        <v>318</v>
      </c>
      <c r="C10" s="170" t="s">
        <v>735</v>
      </c>
      <c r="D10" s="335">
        <v>0</v>
      </c>
      <c r="E10" s="336">
        <v>0</v>
      </c>
      <c r="F10" s="336">
        <v>0</v>
      </c>
      <c r="G10" s="336">
        <v>9625</v>
      </c>
      <c r="H10" s="336">
        <v>12496</v>
      </c>
      <c r="I10" s="336">
        <v>0</v>
      </c>
      <c r="J10" s="336">
        <v>10213</v>
      </c>
      <c r="K10" s="336">
        <v>10215</v>
      </c>
      <c r="L10" s="337">
        <v>10215</v>
      </c>
      <c r="M10" s="9"/>
      <c r="N10" s="334">
        <v>590</v>
      </c>
    </row>
    <row r="11" spans="2:14" x14ac:dyDescent="0.25">
      <c r="B11" s="171" t="s">
        <v>58</v>
      </c>
      <c r="C11" s="18" t="s">
        <v>475</v>
      </c>
      <c r="D11" s="236">
        <v>792</v>
      </c>
      <c r="E11" s="237">
        <v>813</v>
      </c>
      <c r="F11" s="237">
        <v>403</v>
      </c>
      <c r="G11" s="237">
        <v>880</v>
      </c>
      <c r="H11" s="237">
        <v>1436</v>
      </c>
      <c r="I11" s="237">
        <v>335</v>
      </c>
      <c r="J11" s="237">
        <v>1133</v>
      </c>
      <c r="K11" s="237">
        <v>1141</v>
      </c>
      <c r="L11" s="338">
        <v>1141</v>
      </c>
      <c r="M11" s="9"/>
      <c r="N11" s="334">
        <v>261</v>
      </c>
    </row>
    <row r="12" spans="2:14" x14ac:dyDescent="0.25">
      <c r="B12" s="171" t="s">
        <v>299</v>
      </c>
      <c r="C12" s="18" t="s">
        <v>710</v>
      </c>
      <c r="D12" s="236">
        <v>187</v>
      </c>
      <c r="E12" s="237">
        <v>223</v>
      </c>
      <c r="F12" s="237">
        <v>59</v>
      </c>
      <c r="G12" s="237">
        <v>406</v>
      </c>
      <c r="H12" s="237">
        <v>847</v>
      </c>
      <c r="I12" s="237">
        <v>35</v>
      </c>
      <c r="J12" s="237">
        <v>672</v>
      </c>
      <c r="K12" s="237">
        <v>667</v>
      </c>
      <c r="L12" s="338">
        <v>667</v>
      </c>
      <c r="M12" s="9"/>
      <c r="N12" s="334">
        <v>261</v>
      </c>
    </row>
    <row r="13" spans="2:14" x14ac:dyDescent="0.25">
      <c r="B13" s="171" t="s">
        <v>33</v>
      </c>
      <c r="C13" s="18" t="s">
        <v>842</v>
      </c>
      <c r="D13" s="236">
        <v>695</v>
      </c>
      <c r="E13" s="237">
        <v>839</v>
      </c>
      <c r="F13" s="237">
        <v>622</v>
      </c>
      <c r="G13" s="237">
        <v>963</v>
      </c>
      <c r="H13" s="237">
        <v>1426</v>
      </c>
      <c r="I13" s="237">
        <v>251</v>
      </c>
      <c r="J13" s="237">
        <v>1142</v>
      </c>
      <c r="K13" s="237">
        <v>1123</v>
      </c>
      <c r="L13" s="338">
        <v>1123</v>
      </c>
      <c r="M13" s="9"/>
      <c r="N13" s="334">
        <v>160</v>
      </c>
    </row>
    <row r="14" spans="2:14" x14ac:dyDescent="0.25">
      <c r="B14" s="171" t="s">
        <v>272</v>
      </c>
      <c r="C14" s="18" t="s">
        <v>686</v>
      </c>
      <c r="D14" s="236">
        <v>0</v>
      </c>
      <c r="E14" s="237">
        <v>2</v>
      </c>
      <c r="F14" s="237">
        <v>3</v>
      </c>
      <c r="G14" s="237">
        <v>124</v>
      </c>
      <c r="H14" s="237">
        <v>369</v>
      </c>
      <c r="I14" s="237">
        <v>2</v>
      </c>
      <c r="J14" s="237">
        <v>269</v>
      </c>
      <c r="K14" s="237">
        <v>269</v>
      </c>
      <c r="L14" s="338">
        <v>284</v>
      </c>
      <c r="M14" s="9"/>
      <c r="N14" s="334">
        <v>160</v>
      </c>
    </row>
    <row r="15" spans="2:14" x14ac:dyDescent="0.25">
      <c r="B15" s="171" t="s">
        <v>147</v>
      </c>
      <c r="C15" s="18" t="s">
        <v>561</v>
      </c>
      <c r="D15" s="236">
        <v>69</v>
      </c>
      <c r="E15" s="237">
        <v>82</v>
      </c>
      <c r="F15" s="237">
        <v>11</v>
      </c>
      <c r="G15" s="237">
        <v>212</v>
      </c>
      <c r="H15" s="237">
        <v>473</v>
      </c>
      <c r="I15" s="237">
        <v>29</v>
      </c>
      <c r="J15" s="237">
        <v>373</v>
      </c>
      <c r="K15" s="237">
        <v>371</v>
      </c>
      <c r="L15" s="338">
        <v>371</v>
      </c>
      <c r="M15" s="9"/>
      <c r="N15" s="334">
        <v>159</v>
      </c>
    </row>
    <row r="16" spans="2:14" x14ac:dyDescent="0.25">
      <c r="B16" s="171" t="s">
        <v>294</v>
      </c>
      <c r="C16" s="18" t="s">
        <v>706</v>
      </c>
      <c r="D16" s="236">
        <v>583</v>
      </c>
      <c r="E16" s="237">
        <v>588</v>
      </c>
      <c r="F16" s="237">
        <v>308</v>
      </c>
      <c r="G16" s="237">
        <v>586</v>
      </c>
      <c r="H16" s="237">
        <v>962</v>
      </c>
      <c r="I16" s="237">
        <v>187</v>
      </c>
      <c r="J16" s="237">
        <v>739</v>
      </c>
      <c r="K16" s="237">
        <v>741</v>
      </c>
      <c r="L16" s="338">
        <v>741</v>
      </c>
      <c r="M16" s="9"/>
      <c r="N16" s="334">
        <v>155</v>
      </c>
    </row>
    <row r="17" spans="2:14" x14ac:dyDescent="0.25">
      <c r="B17" s="171" t="s">
        <v>296</v>
      </c>
      <c r="C17" s="18" t="s">
        <v>707</v>
      </c>
      <c r="D17" s="236">
        <v>106</v>
      </c>
      <c r="E17" s="237">
        <v>117</v>
      </c>
      <c r="F17" s="237">
        <v>5</v>
      </c>
      <c r="G17" s="237">
        <v>180</v>
      </c>
      <c r="H17" s="237">
        <v>444</v>
      </c>
      <c r="I17" s="237">
        <v>22</v>
      </c>
      <c r="J17" s="237">
        <v>333</v>
      </c>
      <c r="K17" s="237">
        <v>331</v>
      </c>
      <c r="L17" s="338">
        <v>331</v>
      </c>
      <c r="M17" s="9"/>
      <c r="N17" s="334">
        <v>151</v>
      </c>
    </row>
    <row r="18" spans="2:14" x14ac:dyDescent="0.25">
      <c r="B18" s="171" t="s">
        <v>102</v>
      </c>
      <c r="C18" s="18" t="s">
        <v>519</v>
      </c>
      <c r="D18" s="236">
        <v>106</v>
      </c>
      <c r="E18" s="237">
        <v>175</v>
      </c>
      <c r="F18" s="237">
        <v>28</v>
      </c>
      <c r="G18" s="237">
        <v>225</v>
      </c>
      <c r="H18" s="237">
        <v>436</v>
      </c>
      <c r="I18" s="237">
        <v>42</v>
      </c>
      <c r="J18" s="237">
        <v>368</v>
      </c>
      <c r="K18" s="237">
        <v>368</v>
      </c>
      <c r="L18" s="338">
        <v>368</v>
      </c>
      <c r="M18" s="9"/>
      <c r="N18" s="334">
        <v>143</v>
      </c>
    </row>
    <row r="19" spans="2:14" x14ac:dyDescent="0.25">
      <c r="B19" s="171" t="s">
        <v>271</v>
      </c>
      <c r="C19" s="18" t="s">
        <v>685</v>
      </c>
      <c r="D19" s="236">
        <v>867</v>
      </c>
      <c r="E19" s="237">
        <v>855</v>
      </c>
      <c r="F19" s="237">
        <v>76</v>
      </c>
      <c r="G19" s="237">
        <v>1103</v>
      </c>
      <c r="H19" s="237">
        <v>1700</v>
      </c>
      <c r="I19" s="237">
        <v>71</v>
      </c>
      <c r="J19" s="237">
        <v>1246</v>
      </c>
      <c r="K19" s="237">
        <v>1245</v>
      </c>
      <c r="L19" s="338">
        <v>1245</v>
      </c>
      <c r="M19" s="9"/>
      <c r="N19" s="334">
        <v>142</v>
      </c>
    </row>
    <row r="20" spans="2:14" x14ac:dyDescent="0.25">
      <c r="B20" s="171" t="s">
        <v>49</v>
      </c>
      <c r="C20" s="18" t="s">
        <v>466</v>
      </c>
      <c r="D20" s="236">
        <v>183</v>
      </c>
      <c r="E20" s="237">
        <v>183</v>
      </c>
      <c r="F20" s="237">
        <v>18</v>
      </c>
      <c r="G20" s="237">
        <v>388</v>
      </c>
      <c r="H20" s="237">
        <v>720</v>
      </c>
      <c r="I20" s="237">
        <v>56</v>
      </c>
      <c r="J20" s="237">
        <v>526</v>
      </c>
      <c r="K20" s="237">
        <v>528</v>
      </c>
      <c r="L20" s="338">
        <v>528</v>
      </c>
      <c r="M20" s="9"/>
      <c r="N20" s="334">
        <v>140</v>
      </c>
    </row>
    <row r="21" spans="2:14" x14ac:dyDescent="0.25">
      <c r="B21" s="171" t="s">
        <v>292</v>
      </c>
      <c r="C21" s="18" t="s">
        <v>705</v>
      </c>
      <c r="D21" s="236">
        <v>357</v>
      </c>
      <c r="E21" s="237">
        <v>360</v>
      </c>
      <c r="F21" s="237">
        <v>290</v>
      </c>
      <c r="G21" s="237">
        <v>417</v>
      </c>
      <c r="H21" s="237">
        <v>689</v>
      </c>
      <c r="I21" s="237">
        <v>159</v>
      </c>
      <c r="J21" s="237">
        <v>531</v>
      </c>
      <c r="K21" s="237">
        <v>536</v>
      </c>
      <c r="L21" s="338">
        <v>536</v>
      </c>
      <c r="M21" s="9"/>
      <c r="N21" s="334">
        <v>119</v>
      </c>
    </row>
    <row r="22" spans="2:14" x14ac:dyDescent="0.25">
      <c r="B22" s="171" t="s">
        <v>310</v>
      </c>
      <c r="C22" s="18" t="s">
        <v>724</v>
      </c>
      <c r="D22" s="236">
        <v>0</v>
      </c>
      <c r="E22" s="237">
        <v>0</v>
      </c>
      <c r="F22" s="237">
        <v>0</v>
      </c>
      <c r="G22" s="237">
        <v>191</v>
      </c>
      <c r="H22" s="237">
        <v>432</v>
      </c>
      <c r="I22" s="237">
        <v>0</v>
      </c>
      <c r="J22" s="237">
        <v>272</v>
      </c>
      <c r="K22" s="237">
        <v>278</v>
      </c>
      <c r="L22" s="338">
        <v>278</v>
      </c>
      <c r="M22" s="9"/>
      <c r="N22" s="334">
        <v>87</v>
      </c>
    </row>
    <row r="23" spans="2:14" x14ac:dyDescent="0.25">
      <c r="B23" s="171" t="s">
        <v>304</v>
      </c>
      <c r="C23" s="18" t="s">
        <v>715</v>
      </c>
      <c r="D23" s="236">
        <v>276</v>
      </c>
      <c r="E23" s="237">
        <v>268</v>
      </c>
      <c r="F23" s="237">
        <v>99</v>
      </c>
      <c r="G23" s="237">
        <v>227</v>
      </c>
      <c r="H23" s="237">
        <v>410</v>
      </c>
      <c r="I23" s="237">
        <v>91</v>
      </c>
      <c r="J23" s="237">
        <v>296</v>
      </c>
      <c r="K23" s="237">
        <v>296</v>
      </c>
      <c r="L23" s="338">
        <v>296</v>
      </c>
      <c r="M23" s="9"/>
      <c r="N23" s="334">
        <v>69</v>
      </c>
    </row>
    <row r="24" spans="2:14" x14ac:dyDescent="0.25">
      <c r="B24" s="171" t="s">
        <v>50</v>
      </c>
      <c r="C24" s="18" t="s">
        <v>467</v>
      </c>
      <c r="D24" s="236">
        <v>381</v>
      </c>
      <c r="E24" s="237">
        <v>448</v>
      </c>
      <c r="F24" s="237">
        <v>82</v>
      </c>
      <c r="G24" s="237">
        <v>363</v>
      </c>
      <c r="H24" s="237">
        <v>576</v>
      </c>
      <c r="I24" s="237">
        <v>115</v>
      </c>
      <c r="J24" s="237">
        <v>428</v>
      </c>
      <c r="K24" s="237">
        <v>428</v>
      </c>
      <c r="L24" s="338">
        <v>428</v>
      </c>
      <c r="M24" s="9"/>
      <c r="N24" s="334">
        <v>65</v>
      </c>
    </row>
    <row r="25" spans="2:14" x14ac:dyDescent="0.25">
      <c r="B25" s="171" t="s">
        <v>295</v>
      </c>
      <c r="C25" s="18" t="s">
        <v>706</v>
      </c>
      <c r="D25" s="236">
        <v>221</v>
      </c>
      <c r="E25" s="237">
        <v>243</v>
      </c>
      <c r="F25" s="237">
        <v>213</v>
      </c>
      <c r="G25" s="237">
        <v>234</v>
      </c>
      <c r="H25" s="237">
        <v>408</v>
      </c>
      <c r="I25" s="237">
        <v>83</v>
      </c>
      <c r="J25" s="237">
        <v>295</v>
      </c>
      <c r="K25" s="237">
        <v>297</v>
      </c>
      <c r="L25" s="338">
        <v>297</v>
      </c>
      <c r="M25" s="9"/>
      <c r="N25" s="334">
        <v>63</v>
      </c>
    </row>
    <row r="26" spans="2:14" ht="15.75" thickBot="1" x14ac:dyDescent="0.3">
      <c r="B26" s="172" t="s">
        <v>10</v>
      </c>
      <c r="C26" s="27" t="s">
        <v>430</v>
      </c>
      <c r="D26" s="339">
        <v>243</v>
      </c>
      <c r="E26" s="340">
        <v>270</v>
      </c>
      <c r="F26" s="340">
        <v>35</v>
      </c>
      <c r="G26" s="340">
        <v>333</v>
      </c>
      <c r="H26" s="340">
        <v>467</v>
      </c>
      <c r="I26" s="340">
        <v>29</v>
      </c>
      <c r="J26" s="340">
        <v>383</v>
      </c>
      <c r="K26" s="340">
        <v>383</v>
      </c>
      <c r="L26" s="341">
        <v>388</v>
      </c>
      <c r="M26" s="9"/>
      <c r="N26" s="334">
        <v>55</v>
      </c>
    </row>
    <row r="27" spans="2:14" x14ac:dyDescent="0.25">
      <c r="B27" s="149"/>
      <c r="C27" s="149"/>
      <c r="D27" s="149"/>
      <c r="E27" s="149"/>
      <c r="F27" s="149"/>
      <c r="G27" s="149"/>
      <c r="H27" s="149"/>
      <c r="I27" s="149"/>
      <c r="J27" s="149"/>
      <c r="L27" s="149"/>
    </row>
    <row r="29" spans="2:14" x14ac:dyDescent="0.25">
      <c r="B29" s="149"/>
      <c r="C29" s="149"/>
      <c r="D29" s="149"/>
      <c r="E29" s="149"/>
      <c r="F29" s="149"/>
      <c r="G29" s="149"/>
      <c r="H29" s="149"/>
      <c r="I29" s="149"/>
      <c r="J29" s="149"/>
      <c r="L29" s="149"/>
    </row>
    <row r="30" spans="2:14" x14ac:dyDescent="0.25">
      <c r="B30" s="149"/>
      <c r="C30" s="149"/>
      <c r="D30" s="149"/>
      <c r="E30" s="149"/>
      <c r="F30" s="149"/>
      <c r="G30" s="149"/>
      <c r="H30" s="149"/>
      <c r="I30" s="149"/>
      <c r="J30" s="149"/>
      <c r="L30" s="149"/>
    </row>
  </sheetData>
  <autoFilter ref="B9:N26">
    <sortState ref="B10:O26">
      <sortCondition descending="1" ref="N9:N26"/>
    </sortState>
  </autoFilter>
  <mergeCells count="16">
    <mergeCell ref="K5:K6"/>
    <mergeCell ref="L5:L6"/>
    <mergeCell ref="E7:F7"/>
    <mergeCell ref="H7:I7"/>
    <mergeCell ref="B3:B7"/>
    <mergeCell ref="C3:C7"/>
    <mergeCell ref="D3:L3"/>
    <mergeCell ref="D4:F4"/>
    <mergeCell ref="G4:G6"/>
    <mergeCell ref="H4:I4"/>
    <mergeCell ref="D5:D6"/>
    <mergeCell ref="E5:E6"/>
    <mergeCell ref="F5:F6"/>
    <mergeCell ref="H5:H6"/>
    <mergeCell ref="I5:I6"/>
    <mergeCell ref="J5:J6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P13" sqref="P13"/>
    </sheetView>
  </sheetViews>
  <sheetFormatPr defaultRowHeight="15" x14ac:dyDescent="0.25"/>
  <cols>
    <col min="1" max="1" width="9.140625" style="149"/>
    <col min="2" max="2" width="9.140625" style="9"/>
    <col min="3" max="3" width="47.42578125" style="9" customWidth="1"/>
    <col min="4" max="10" width="12.140625" style="9" customWidth="1"/>
    <col min="11" max="11" width="12.140625" style="149" customWidth="1"/>
    <col min="12" max="12" width="12.140625" style="9" customWidth="1"/>
    <col min="13" max="13" width="4.85546875" style="9" customWidth="1"/>
    <col min="14" max="14" width="9.140625" style="9"/>
  </cols>
  <sheetData>
    <row r="1" spans="1:14" s="9" customFormat="1" ht="15.75" x14ac:dyDescent="0.25">
      <c r="A1" s="149"/>
      <c r="B1" s="309" t="s">
        <v>953</v>
      </c>
      <c r="K1" s="149"/>
    </row>
    <row r="2" spans="1:14" s="149" customFormat="1" ht="15.75" thickBot="1" x14ac:dyDescent="0.3">
      <c r="K2" s="173"/>
      <c r="M2" s="9"/>
      <c r="N2" s="9"/>
    </row>
    <row r="3" spans="1:14" ht="48" customHeight="1" thickBot="1" x14ac:dyDescent="0.3">
      <c r="B3" s="453" t="s">
        <v>897</v>
      </c>
      <c r="C3" s="456" t="s">
        <v>877</v>
      </c>
      <c r="D3" s="369" t="s">
        <v>889</v>
      </c>
      <c r="E3" s="369"/>
      <c r="F3" s="369"/>
      <c r="G3" s="369"/>
      <c r="H3" s="369"/>
      <c r="I3" s="369"/>
      <c r="J3" s="369"/>
      <c r="K3" s="369"/>
      <c r="L3" s="370"/>
    </row>
    <row r="4" spans="1:14" ht="15" customHeight="1" x14ac:dyDescent="0.25">
      <c r="B4" s="454"/>
      <c r="C4" s="457"/>
      <c r="D4" s="372" t="s">
        <v>878</v>
      </c>
      <c r="E4" s="372"/>
      <c r="F4" s="373"/>
      <c r="G4" s="374" t="s">
        <v>879</v>
      </c>
      <c r="H4" s="377" t="s">
        <v>880</v>
      </c>
      <c r="I4" s="432"/>
      <c r="J4" s="180" t="s">
        <v>890</v>
      </c>
      <c r="K4" s="180" t="s">
        <v>891</v>
      </c>
      <c r="L4" s="30" t="s">
        <v>892</v>
      </c>
    </row>
    <row r="5" spans="1:14" x14ac:dyDescent="0.25">
      <c r="B5" s="454"/>
      <c r="C5" s="457"/>
      <c r="D5" s="388" t="s">
        <v>932</v>
      </c>
      <c r="E5" s="379" t="s">
        <v>933</v>
      </c>
      <c r="F5" s="380" t="s">
        <v>894</v>
      </c>
      <c r="G5" s="375"/>
      <c r="H5" s="381" t="s">
        <v>882</v>
      </c>
      <c r="I5" s="430" t="s">
        <v>894</v>
      </c>
      <c r="J5" s="381" t="s">
        <v>882</v>
      </c>
      <c r="K5" s="383" t="s">
        <v>882</v>
      </c>
      <c r="L5" s="385" t="s">
        <v>882</v>
      </c>
    </row>
    <row r="6" spans="1:14" x14ac:dyDescent="0.25">
      <c r="B6" s="454"/>
      <c r="C6" s="457"/>
      <c r="D6" s="388"/>
      <c r="E6" s="376"/>
      <c r="F6" s="380"/>
      <c r="G6" s="376"/>
      <c r="H6" s="382"/>
      <c r="I6" s="430"/>
      <c r="J6" s="382"/>
      <c r="K6" s="384"/>
      <c r="L6" s="386"/>
    </row>
    <row r="7" spans="1:14" ht="15.75" thickBot="1" x14ac:dyDescent="0.3">
      <c r="B7" s="455"/>
      <c r="C7" s="458"/>
      <c r="D7" s="181" t="s">
        <v>883</v>
      </c>
      <c r="E7" s="344" t="s">
        <v>884</v>
      </c>
      <c r="F7" s="345"/>
      <c r="G7" s="4" t="s">
        <v>885</v>
      </c>
      <c r="H7" s="346" t="s">
        <v>886</v>
      </c>
      <c r="I7" s="431"/>
      <c r="J7" s="5" t="s">
        <v>895</v>
      </c>
      <c r="K7" s="5" t="s">
        <v>896</v>
      </c>
      <c r="L7" s="6" t="s">
        <v>887</v>
      </c>
    </row>
    <row r="8" spans="1:14" ht="15.75" thickBot="1" x14ac:dyDescent="0.3">
      <c r="B8" s="216">
        <v>3</v>
      </c>
      <c r="C8" s="217">
        <v>4</v>
      </c>
      <c r="D8" s="15" t="s">
        <v>832</v>
      </c>
      <c r="E8" s="16" t="s">
        <v>833</v>
      </c>
      <c r="F8" s="16" t="s">
        <v>834</v>
      </c>
      <c r="G8" s="16" t="s">
        <v>835</v>
      </c>
      <c r="H8" s="16" t="s">
        <v>836</v>
      </c>
      <c r="I8" s="168" t="s">
        <v>837</v>
      </c>
      <c r="J8" s="16" t="s">
        <v>900</v>
      </c>
      <c r="K8" s="16" t="s">
        <v>901</v>
      </c>
      <c r="L8" s="12" t="s">
        <v>888</v>
      </c>
      <c r="N8" s="162" t="s">
        <v>946</v>
      </c>
    </row>
    <row r="9" spans="1:14" ht="15.75" thickBot="1" x14ac:dyDescent="0.3">
      <c r="B9" s="165"/>
      <c r="C9" s="166"/>
      <c r="D9" s="213"/>
      <c r="E9" s="167"/>
      <c r="F9" s="167"/>
      <c r="G9" s="167"/>
      <c r="H9" s="167"/>
      <c r="I9" s="214"/>
      <c r="J9" s="167"/>
      <c r="K9" s="167"/>
      <c r="L9" s="215"/>
      <c r="N9" s="173"/>
    </row>
    <row r="10" spans="1:14" x14ac:dyDescent="0.25">
      <c r="B10" s="169" t="s">
        <v>269</v>
      </c>
      <c r="C10" s="170" t="s">
        <v>683</v>
      </c>
      <c r="D10" s="335">
        <v>4766</v>
      </c>
      <c r="E10" s="336">
        <v>4481</v>
      </c>
      <c r="F10" s="336">
        <v>227</v>
      </c>
      <c r="G10" s="336">
        <v>3133</v>
      </c>
      <c r="H10" s="336">
        <v>3338</v>
      </c>
      <c r="I10" s="336">
        <v>289</v>
      </c>
      <c r="J10" s="336">
        <v>2649</v>
      </c>
      <c r="K10" s="336">
        <v>2696</v>
      </c>
      <c r="L10" s="337">
        <v>2686</v>
      </c>
      <c r="N10" s="334">
        <f>L10-G10</f>
        <v>-447</v>
      </c>
    </row>
    <row r="11" spans="1:14" x14ac:dyDescent="0.25">
      <c r="B11" s="171" t="s">
        <v>300</v>
      </c>
      <c r="C11" s="18" t="s">
        <v>711</v>
      </c>
      <c r="D11" s="236">
        <v>930</v>
      </c>
      <c r="E11" s="237">
        <v>951</v>
      </c>
      <c r="F11" s="237">
        <v>89</v>
      </c>
      <c r="G11" s="237">
        <v>353</v>
      </c>
      <c r="H11" s="237">
        <v>226</v>
      </c>
      <c r="I11" s="237">
        <v>29</v>
      </c>
      <c r="J11" s="237">
        <v>138</v>
      </c>
      <c r="K11" s="237">
        <v>142</v>
      </c>
      <c r="L11" s="338">
        <v>142</v>
      </c>
      <c r="N11" s="334">
        <f t="shared" ref="N11:N24" si="0">L11-G11</f>
        <v>-211</v>
      </c>
    </row>
    <row r="12" spans="1:14" x14ac:dyDescent="0.25">
      <c r="B12" s="171" t="s">
        <v>314</v>
      </c>
      <c r="C12" s="18" t="s">
        <v>730</v>
      </c>
      <c r="D12" s="236">
        <v>1060</v>
      </c>
      <c r="E12" s="237">
        <v>1080</v>
      </c>
      <c r="F12" s="237">
        <v>24</v>
      </c>
      <c r="G12" s="237">
        <v>1025</v>
      </c>
      <c r="H12" s="237">
        <v>1118</v>
      </c>
      <c r="I12" s="237">
        <v>90</v>
      </c>
      <c r="J12" s="237">
        <v>899</v>
      </c>
      <c r="K12" s="237">
        <v>901</v>
      </c>
      <c r="L12" s="338">
        <v>901</v>
      </c>
      <c r="N12" s="334">
        <f t="shared" si="0"/>
        <v>-124</v>
      </c>
    </row>
    <row r="13" spans="1:14" x14ac:dyDescent="0.25">
      <c r="B13" s="171" t="s">
        <v>155</v>
      </c>
      <c r="C13" s="18" t="s">
        <v>570</v>
      </c>
      <c r="D13" s="236">
        <v>461</v>
      </c>
      <c r="E13" s="237">
        <v>461</v>
      </c>
      <c r="F13" s="237">
        <v>45</v>
      </c>
      <c r="G13" s="237">
        <v>245</v>
      </c>
      <c r="H13" s="237">
        <v>165</v>
      </c>
      <c r="I13" s="237">
        <v>32</v>
      </c>
      <c r="J13" s="237">
        <v>126</v>
      </c>
      <c r="K13" s="237">
        <v>122</v>
      </c>
      <c r="L13" s="338">
        <v>122</v>
      </c>
      <c r="N13" s="334">
        <f t="shared" si="0"/>
        <v>-123</v>
      </c>
    </row>
    <row r="14" spans="1:14" x14ac:dyDescent="0.25">
      <c r="B14" s="171" t="s">
        <v>291</v>
      </c>
      <c r="C14" s="18" t="s">
        <v>704</v>
      </c>
      <c r="D14" s="236">
        <v>1670</v>
      </c>
      <c r="E14" s="237">
        <v>1509</v>
      </c>
      <c r="F14" s="237">
        <v>394</v>
      </c>
      <c r="G14" s="237">
        <v>502</v>
      </c>
      <c r="H14" s="237">
        <v>472</v>
      </c>
      <c r="I14" s="237">
        <v>273</v>
      </c>
      <c r="J14" s="237">
        <v>376</v>
      </c>
      <c r="K14" s="237">
        <v>381</v>
      </c>
      <c r="L14" s="338">
        <v>381</v>
      </c>
      <c r="N14" s="334">
        <f t="shared" si="0"/>
        <v>-121</v>
      </c>
    </row>
    <row r="15" spans="1:14" x14ac:dyDescent="0.25">
      <c r="B15" s="171" t="s">
        <v>5</v>
      </c>
      <c r="C15" s="18" t="s">
        <v>840</v>
      </c>
      <c r="D15" s="236">
        <v>295</v>
      </c>
      <c r="E15" s="237">
        <v>323</v>
      </c>
      <c r="F15" s="237">
        <v>181</v>
      </c>
      <c r="G15" s="237">
        <v>166</v>
      </c>
      <c r="H15" s="237">
        <v>132</v>
      </c>
      <c r="I15" s="237">
        <v>132</v>
      </c>
      <c r="J15" s="237">
        <v>65</v>
      </c>
      <c r="K15" s="237">
        <v>65</v>
      </c>
      <c r="L15" s="338">
        <v>65</v>
      </c>
      <c r="N15" s="334">
        <f t="shared" si="0"/>
        <v>-101</v>
      </c>
    </row>
    <row r="16" spans="1:14" x14ac:dyDescent="0.25">
      <c r="B16" s="171" t="s">
        <v>170</v>
      </c>
      <c r="C16" s="18" t="s">
        <v>586</v>
      </c>
      <c r="D16" s="236">
        <v>431</v>
      </c>
      <c r="E16" s="237">
        <v>431</v>
      </c>
      <c r="F16" s="237">
        <v>0</v>
      </c>
      <c r="G16" s="237">
        <v>201</v>
      </c>
      <c r="H16" s="237">
        <v>127</v>
      </c>
      <c r="I16" s="237">
        <v>0</v>
      </c>
      <c r="J16" s="237">
        <v>117</v>
      </c>
      <c r="K16" s="237">
        <v>117</v>
      </c>
      <c r="L16" s="338">
        <v>117</v>
      </c>
      <c r="N16" s="334">
        <f t="shared" si="0"/>
        <v>-84</v>
      </c>
    </row>
    <row r="17" spans="2:14" x14ac:dyDescent="0.25">
      <c r="B17" s="171" t="s">
        <v>11</v>
      </c>
      <c r="C17" s="18" t="s">
        <v>432</v>
      </c>
      <c r="D17" s="236">
        <v>711</v>
      </c>
      <c r="E17" s="237">
        <v>732</v>
      </c>
      <c r="F17" s="237">
        <v>452</v>
      </c>
      <c r="G17" s="237">
        <v>618</v>
      </c>
      <c r="H17" s="237">
        <v>636</v>
      </c>
      <c r="I17" s="237">
        <v>334</v>
      </c>
      <c r="J17" s="237">
        <v>517</v>
      </c>
      <c r="K17" s="237">
        <v>544</v>
      </c>
      <c r="L17" s="338">
        <v>544</v>
      </c>
      <c r="N17" s="334">
        <f t="shared" si="0"/>
        <v>-74</v>
      </c>
    </row>
    <row r="18" spans="2:14" x14ac:dyDescent="0.25">
      <c r="B18" s="171" t="s">
        <v>163</v>
      </c>
      <c r="C18" s="18" t="s">
        <v>578</v>
      </c>
      <c r="D18" s="236">
        <v>678</v>
      </c>
      <c r="E18" s="237">
        <v>678</v>
      </c>
      <c r="F18" s="237">
        <v>88</v>
      </c>
      <c r="G18" s="237">
        <v>342</v>
      </c>
      <c r="H18" s="237">
        <v>313</v>
      </c>
      <c r="I18" s="237">
        <v>49</v>
      </c>
      <c r="J18" s="237">
        <v>269</v>
      </c>
      <c r="K18" s="237">
        <v>269</v>
      </c>
      <c r="L18" s="338">
        <v>269</v>
      </c>
      <c r="N18" s="334">
        <f t="shared" si="0"/>
        <v>-73</v>
      </c>
    </row>
    <row r="19" spans="2:14" x14ac:dyDescent="0.25">
      <c r="B19" s="171" t="s">
        <v>313</v>
      </c>
      <c r="C19" s="18" t="s">
        <v>729</v>
      </c>
      <c r="D19" s="236">
        <v>379</v>
      </c>
      <c r="E19" s="237">
        <v>379</v>
      </c>
      <c r="F19" s="237">
        <v>5</v>
      </c>
      <c r="G19" s="237">
        <v>176</v>
      </c>
      <c r="H19" s="237">
        <v>145</v>
      </c>
      <c r="I19" s="237">
        <v>0</v>
      </c>
      <c r="J19" s="237">
        <v>107</v>
      </c>
      <c r="K19" s="237">
        <v>107</v>
      </c>
      <c r="L19" s="338">
        <v>107</v>
      </c>
      <c r="N19" s="334">
        <f t="shared" si="0"/>
        <v>-69</v>
      </c>
    </row>
    <row r="20" spans="2:14" ht="15.75" customHeight="1" x14ac:dyDescent="0.25">
      <c r="B20" s="171" t="s">
        <v>15</v>
      </c>
      <c r="C20" s="18" t="s">
        <v>436</v>
      </c>
      <c r="D20" s="236">
        <v>133</v>
      </c>
      <c r="E20" s="237">
        <v>153</v>
      </c>
      <c r="F20" s="237">
        <v>86</v>
      </c>
      <c r="G20" s="237">
        <v>145</v>
      </c>
      <c r="H20" s="237">
        <v>103</v>
      </c>
      <c r="I20" s="237">
        <v>52</v>
      </c>
      <c r="J20" s="237">
        <v>77</v>
      </c>
      <c r="K20" s="237">
        <v>77</v>
      </c>
      <c r="L20" s="338">
        <v>77</v>
      </c>
      <c r="N20" s="334">
        <f t="shared" si="0"/>
        <v>-68</v>
      </c>
    </row>
    <row r="21" spans="2:14" x14ac:dyDescent="0.25">
      <c r="B21" s="171" t="s">
        <v>67</v>
      </c>
      <c r="C21" s="18" t="s">
        <v>485</v>
      </c>
      <c r="D21" s="236">
        <v>299</v>
      </c>
      <c r="E21" s="237">
        <v>307</v>
      </c>
      <c r="F21" s="237">
        <v>5</v>
      </c>
      <c r="G21" s="237">
        <v>197</v>
      </c>
      <c r="H21" s="237">
        <v>177</v>
      </c>
      <c r="I21" s="237">
        <v>5</v>
      </c>
      <c r="J21" s="237">
        <v>135</v>
      </c>
      <c r="K21" s="237">
        <v>135</v>
      </c>
      <c r="L21" s="338">
        <v>135</v>
      </c>
      <c r="N21" s="334">
        <f t="shared" si="0"/>
        <v>-62</v>
      </c>
    </row>
    <row r="22" spans="2:14" x14ac:dyDescent="0.25">
      <c r="B22" s="171" t="s">
        <v>198</v>
      </c>
      <c r="C22" s="18" t="s">
        <v>612</v>
      </c>
      <c r="D22" s="236">
        <v>160</v>
      </c>
      <c r="E22" s="237">
        <v>160</v>
      </c>
      <c r="F22" s="237">
        <v>0</v>
      </c>
      <c r="G22" s="237">
        <v>84</v>
      </c>
      <c r="H22" s="237">
        <v>37</v>
      </c>
      <c r="I22" s="237">
        <v>0</v>
      </c>
      <c r="J22" s="237">
        <v>25</v>
      </c>
      <c r="K22" s="237">
        <v>25</v>
      </c>
      <c r="L22" s="338">
        <v>25</v>
      </c>
      <c r="N22" s="334">
        <f t="shared" si="0"/>
        <v>-59</v>
      </c>
    </row>
    <row r="23" spans="2:14" x14ac:dyDescent="0.25">
      <c r="B23" s="171" t="s">
        <v>100</v>
      </c>
      <c r="C23" s="18" t="s">
        <v>517</v>
      </c>
      <c r="D23" s="236">
        <v>91</v>
      </c>
      <c r="E23" s="237">
        <v>129</v>
      </c>
      <c r="F23" s="237">
        <v>44</v>
      </c>
      <c r="G23" s="237">
        <v>78</v>
      </c>
      <c r="H23" s="237">
        <v>63</v>
      </c>
      <c r="I23" s="237">
        <v>11</v>
      </c>
      <c r="J23" s="237">
        <v>20</v>
      </c>
      <c r="K23" s="237">
        <v>20</v>
      </c>
      <c r="L23" s="338">
        <v>20</v>
      </c>
      <c r="N23" s="334">
        <f t="shared" si="0"/>
        <v>-58</v>
      </c>
    </row>
    <row r="24" spans="2:14" ht="15.75" thickBot="1" x14ac:dyDescent="0.3">
      <c r="B24" s="172" t="s">
        <v>19</v>
      </c>
      <c r="C24" s="27" t="s">
        <v>440</v>
      </c>
      <c r="D24" s="339">
        <v>217</v>
      </c>
      <c r="E24" s="340">
        <v>236</v>
      </c>
      <c r="F24" s="340">
        <v>147</v>
      </c>
      <c r="G24" s="340">
        <v>218</v>
      </c>
      <c r="H24" s="340">
        <v>202</v>
      </c>
      <c r="I24" s="340">
        <v>80</v>
      </c>
      <c r="J24" s="340">
        <v>158</v>
      </c>
      <c r="K24" s="340">
        <v>164</v>
      </c>
      <c r="L24" s="341">
        <v>164</v>
      </c>
      <c r="N24" s="334">
        <f t="shared" si="0"/>
        <v>-54</v>
      </c>
    </row>
    <row r="25" spans="2:14" x14ac:dyDescent="0.25">
      <c r="B25" s="149"/>
      <c r="C25" s="149"/>
      <c r="D25" s="149"/>
      <c r="E25" s="149"/>
      <c r="F25" s="149"/>
      <c r="G25" s="149"/>
      <c r="H25" s="149"/>
      <c r="I25" s="149"/>
      <c r="J25" s="149"/>
      <c r="L25" s="149"/>
    </row>
    <row r="26" spans="2:14" s="149" customFormat="1" x14ac:dyDescent="0.25">
      <c r="B26" s="9"/>
      <c r="C26" s="9"/>
      <c r="D26" s="9"/>
      <c r="E26" s="9"/>
      <c r="F26" s="9"/>
      <c r="G26" s="9"/>
      <c r="H26" s="9"/>
      <c r="I26" s="9"/>
      <c r="J26" s="9"/>
      <c r="L26" s="9"/>
      <c r="M26" s="9"/>
      <c r="N26" s="9"/>
    </row>
    <row r="27" spans="2:14" s="149" customFormat="1" x14ac:dyDescent="0.25">
      <c r="M27" s="9"/>
      <c r="N27" s="9"/>
    </row>
    <row r="28" spans="2:14" x14ac:dyDescent="0.25">
      <c r="B28" s="149"/>
      <c r="C28" s="149"/>
      <c r="D28" s="149"/>
      <c r="E28" s="149"/>
      <c r="F28" s="149"/>
      <c r="G28" s="149"/>
      <c r="H28" s="149"/>
      <c r="I28" s="149"/>
      <c r="J28" s="149"/>
      <c r="L28" s="149"/>
    </row>
  </sheetData>
  <autoFilter ref="B9:N24">
    <sortState ref="B10:N24">
      <sortCondition ref="N9:N24"/>
    </sortState>
  </autoFilter>
  <mergeCells count="16">
    <mergeCell ref="B3:B7"/>
    <mergeCell ref="C3:C7"/>
    <mergeCell ref="D3:L3"/>
    <mergeCell ref="D4:F4"/>
    <mergeCell ref="G4:G6"/>
    <mergeCell ref="H4:I4"/>
    <mergeCell ref="D5:D6"/>
    <mergeCell ref="E5:E6"/>
    <mergeCell ref="F5:F6"/>
    <mergeCell ref="H5:H6"/>
    <mergeCell ref="I5:I6"/>
    <mergeCell ref="J5:J6"/>
    <mergeCell ref="K5:K6"/>
    <mergeCell ref="L5:L6"/>
    <mergeCell ref="E7:F7"/>
    <mergeCell ref="H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>
      <selection activeCell="Q12" sqref="Q12"/>
    </sheetView>
  </sheetViews>
  <sheetFormatPr defaultRowHeight="15" x14ac:dyDescent="0.25"/>
  <cols>
    <col min="2" max="2" width="9.140625" style="9"/>
    <col min="3" max="3" width="55.85546875" style="9" customWidth="1"/>
    <col min="4" max="10" width="12.140625" style="9" customWidth="1"/>
    <col min="11" max="11" width="12.140625" style="149" customWidth="1"/>
    <col min="12" max="12" width="12.140625" style="9" customWidth="1"/>
    <col min="13" max="14" width="9.140625" style="9"/>
  </cols>
  <sheetData>
    <row r="1" spans="2:14" s="9" customFormat="1" ht="15.75" x14ac:dyDescent="0.25">
      <c r="B1" s="309" t="s">
        <v>954</v>
      </c>
      <c r="K1" s="149"/>
    </row>
    <row r="2" spans="2:14" ht="15.75" thickBot="1" x14ac:dyDescent="0.3">
      <c r="B2" s="149"/>
      <c r="C2" s="149"/>
      <c r="D2" s="149"/>
      <c r="E2" s="149"/>
      <c r="F2" s="149"/>
      <c r="G2" s="149"/>
      <c r="H2" s="149"/>
      <c r="I2" s="149"/>
      <c r="J2" s="149"/>
      <c r="K2" s="173"/>
      <c r="L2" s="149"/>
    </row>
    <row r="3" spans="2:14" ht="48" customHeight="1" thickBot="1" x14ac:dyDescent="0.3">
      <c r="B3" s="453" t="s">
        <v>897</v>
      </c>
      <c r="C3" s="456" t="s">
        <v>877</v>
      </c>
      <c r="D3" s="369" t="s">
        <v>889</v>
      </c>
      <c r="E3" s="369"/>
      <c r="F3" s="369"/>
      <c r="G3" s="369"/>
      <c r="H3" s="369"/>
      <c r="I3" s="369"/>
      <c r="J3" s="369"/>
      <c r="K3" s="369"/>
      <c r="L3" s="370"/>
    </row>
    <row r="4" spans="2:14" ht="15" customHeight="1" x14ac:dyDescent="0.25">
      <c r="B4" s="454"/>
      <c r="C4" s="457"/>
      <c r="D4" s="372" t="s">
        <v>878</v>
      </c>
      <c r="E4" s="372"/>
      <c r="F4" s="373"/>
      <c r="G4" s="374" t="s">
        <v>879</v>
      </c>
      <c r="H4" s="377" t="s">
        <v>880</v>
      </c>
      <c r="I4" s="432"/>
      <c r="J4" s="180" t="s">
        <v>890</v>
      </c>
      <c r="K4" s="180" t="s">
        <v>891</v>
      </c>
      <c r="L4" s="30" t="s">
        <v>892</v>
      </c>
    </row>
    <row r="5" spans="2:14" ht="26.25" customHeight="1" x14ac:dyDescent="0.25">
      <c r="B5" s="454"/>
      <c r="C5" s="457"/>
      <c r="D5" s="388" t="s">
        <v>932</v>
      </c>
      <c r="E5" s="379" t="s">
        <v>933</v>
      </c>
      <c r="F5" s="380" t="s">
        <v>894</v>
      </c>
      <c r="G5" s="375"/>
      <c r="H5" s="381" t="s">
        <v>882</v>
      </c>
      <c r="I5" s="430" t="s">
        <v>894</v>
      </c>
      <c r="J5" s="381" t="s">
        <v>882</v>
      </c>
      <c r="K5" s="383" t="s">
        <v>882</v>
      </c>
      <c r="L5" s="385" t="s">
        <v>882</v>
      </c>
    </row>
    <row r="6" spans="2:14" x14ac:dyDescent="0.25">
      <c r="B6" s="454"/>
      <c r="C6" s="457"/>
      <c r="D6" s="388"/>
      <c r="E6" s="376"/>
      <c r="F6" s="380"/>
      <c r="G6" s="376"/>
      <c r="H6" s="382"/>
      <c r="I6" s="430"/>
      <c r="J6" s="382"/>
      <c r="K6" s="384"/>
      <c r="L6" s="386"/>
    </row>
    <row r="7" spans="2:14" ht="15.75" thickBot="1" x14ac:dyDescent="0.3">
      <c r="B7" s="455"/>
      <c r="C7" s="458"/>
      <c r="D7" s="181" t="s">
        <v>883</v>
      </c>
      <c r="E7" s="344" t="s">
        <v>884</v>
      </c>
      <c r="F7" s="345"/>
      <c r="G7" s="4" t="s">
        <v>885</v>
      </c>
      <c r="H7" s="346" t="s">
        <v>886</v>
      </c>
      <c r="I7" s="431"/>
      <c r="J7" s="5" t="s">
        <v>895</v>
      </c>
      <c r="K7" s="5" t="s">
        <v>896</v>
      </c>
      <c r="L7" s="6" t="s">
        <v>887</v>
      </c>
    </row>
    <row r="8" spans="2:14" ht="15.75" thickBot="1" x14ac:dyDescent="0.3">
      <c r="B8" s="216">
        <v>3</v>
      </c>
      <c r="C8" s="217">
        <v>4</v>
      </c>
      <c r="D8" s="15" t="s">
        <v>832</v>
      </c>
      <c r="E8" s="16" t="s">
        <v>833</v>
      </c>
      <c r="F8" s="16" t="s">
        <v>834</v>
      </c>
      <c r="G8" s="16" t="s">
        <v>835</v>
      </c>
      <c r="H8" s="16" t="s">
        <v>836</v>
      </c>
      <c r="I8" s="168" t="s">
        <v>837</v>
      </c>
      <c r="J8" s="16" t="s">
        <v>900</v>
      </c>
      <c r="K8" s="16" t="s">
        <v>901</v>
      </c>
      <c r="L8" s="12" t="s">
        <v>888</v>
      </c>
      <c r="N8" s="162" t="s">
        <v>945</v>
      </c>
    </row>
    <row r="9" spans="2:14" x14ac:dyDescent="0.25">
      <c r="B9" s="165"/>
      <c r="C9" s="166"/>
      <c r="D9" s="213"/>
      <c r="E9" s="167"/>
      <c r="F9" s="167"/>
      <c r="G9" s="167"/>
      <c r="H9" s="167"/>
      <c r="I9" s="214"/>
      <c r="J9" s="167"/>
      <c r="K9" s="167"/>
      <c r="L9" s="215"/>
      <c r="N9" s="173"/>
    </row>
    <row r="10" spans="2:14" x14ac:dyDescent="0.25">
      <c r="B10" s="2" t="s">
        <v>267</v>
      </c>
      <c r="C10" s="18" t="s">
        <v>679</v>
      </c>
      <c r="D10" s="236">
        <v>275</v>
      </c>
      <c r="E10" s="237">
        <v>201</v>
      </c>
      <c r="F10" s="237">
        <v>0</v>
      </c>
      <c r="G10" s="237">
        <v>21</v>
      </c>
      <c r="H10" s="237">
        <v>50</v>
      </c>
      <c r="I10" s="237">
        <v>0</v>
      </c>
      <c r="J10" s="237">
        <v>0</v>
      </c>
      <c r="K10" s="237">
        <v>0</v>
      </c>
      <c r="L10" s="237">
        <v>0</v>
      </c>
      <c r="N10" s="255">
        <f t="shared" ref="N10:N34" si="0">L10-E10</f>
        <v>-201</v>
      </c>
    </row>
    <row r="11" spans="2:14" x14ac:dyDescent="0.25">
      <c r="B11" s="2" t="s">
        <v>7</v>
      </c>
      <c r="C11" s="18" t="s">
        <v>426</v>
      </c>
      <c r="D11" s="236">
        <v>109</v>
      </c>
      <c r="E11" s="237">
        <v>109</v>
      </c>
      <c r="F11" s="237">
        <v>20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N11" s="255">
        <f t="shared" si="0"/>
        <v>-109</v>
      </c>
    </row>
    <row r="12" spans="2:14" x14ac:dyDescent="0.25">
      <c r="B12" s="2" t="s">
        <v>71</v>
      </c>
      <c r="C12" s="18" t="s">
        <v>489</v>
      </c>
      <c r="D12" s="236">
        <v>109</v>
      </c>
      <c r="E12" s="237">
        <v>109</v>
      </c>
      <c r="F12" s="237">
        <v>0</v>
      </c>
      <c r="G12" s="237">
        <v>9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N12" s="255">
        <f t="shared" si="0"/>
        <v>-109</v>
      </c>
    </row>
    <row r="13" spans="2:14" x14ac:dyDescent="0.25">
      <c r="B13" s="2" t="s">
        <v>77</v>
      </c>
      <c r="C13" s="18" t="s">
        <v>495</v>
      </c>
      <c r="D13" s="236">
        <v>103</v>
      </c>
      <c r="E13" s="237">
        <v>103</v>
      </c>
      <c r="F13" s="237">
        <v>3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N13" s="255">
        <f t="shared" si="0"/>
        <v>-103</v>
      </c>
    </row>
    <row r="14" spans="2:14" x14ac:dyDescent="0.25">
      <c r="B14" s="2" t="s">
        <v>6</v>
      </c>
      <c r="C14" s="18" t="s">
        <v>425</v>
      </c>
      <c r="D14" s="236">
        <v>62</v>
      </c>
      <c r="E14" s="237">
        <v>66</v>
      </c>
      <c r="F14" s="237">
        <v>44</v>
      </c>
      <c r="G14" s="237">
        <v>24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N14" s="255">
        <f t="shared" si="0"/>
        <v>-66</v>
      </c>
    </row>
    <row r="15" spans="2:14" x14ac:dyDescent="0.25">
      <c r="B15" s="2" t="s">
        <v>123</v>
      </c>
      <c r="C15" s="18" t="s">
        <v>538</v>
      </c>
      <c r="D15" s="236">
        <v>62</v>
      </c>
      <c r="E15" s="237">
        <v>64</v>
      </c>
      <c r="F15" s="237">
        <v>12</v>
      </c>
      <c r="G15" s="237">
        <v>18</v>
      </c>
      <c r="H15" s="237">
        <v>4</v>
      </c>
      <c r="I15" s="237">
        <v>4</v>
      </c>
      <c r="J15" s="237">
        <v>0</v>
      </c>
      <c r="K15" s="237">
        <v>0</v>
      </c>
      <c r="L15" s="237">
        <v>0</v>
      </c>
      <c r="N15" s="255">
        <f t="shared" si="0"/>
        <v>-64</v>
      </c>
    </row>
    <row r="16" spans="2:14" x14ac:dyDescent="0.25">
      <c r="B16" s="2" t="s">
        <v>99</v>
      </c>
      <c r="C16" s="18" t="s">
        <v>516</v>
      </c>
      <c r="D16" s="236">
        <v>55</v>
      </c>
      <c r="E16" s="237">
        <v>60</v>
      </c>
      <c r="F16" s="237">
        <v>3</v>
      </c>
      <c r="G16" s="237">
        <v>9</v>
      </c>
      <c r="H16" s="237">
        <v>12</v>
      </c>
      <c r="I16" s="237">
        <v>0</v>
      </c>
      <c r="J16" s="237">
        <v>0</v>
      </c>
      <c r="K16" s="237">
        <v>0</v>
      </c>
      <c r="L16" s="237">
        <v>0</v>
      </c>
      <c r="N16" s="255">
        <f t="shared" si="0"/>
        <v>-60</v>
      </c>
    </row>
    <row r="17" spans="2:14" ht="15.75" customHeight="1" x14ac:dyDescent="0.25">
      <c r="B17" s="2" t="s">
        <v>80</v>
      </c>
      <c r="C17" s="18" t="s">
        <v>498</v>
      </c>
      <c r="D17" s="236">
        <v>43</v>
      </c>
      <c r="E17" s="237">
        <v>43</v>
      </c>
      <c r="F17" s="237">
        <v>0</v>
      </c>
      <c r="G17" s="237">
        <v>9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N17" s="255">
        <f t="shared" si="0"/>
        <v>-43</v>
      </c>
    </row>
    <row r="18" spans="2:14" x14ac:dyDescent="0.25">
      <c r="B18" s="2" t="s">
        <v>258</v>
      </c>
      <c r="C18" s="18" t="s">
        <v>867</v>
      </c>
      <c r="D18" s="236">
        <v>0</v>
      </c>
      <c r="E18" s="237">
        <v>40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N18" s="255">
        <f t="shared" si="0"/>
        <v>-40</v>
      </c>
    </row>
    <row r="19" spans="2:14" x14ac:dyDescent="0.25">
      <c r="B19" s="2" t="s">
        <v>8</v>
      </c>
      <c r="C19" s="18" t="s">
        <v>427</v>
      </c>
      <c r="D19" s="236">
        <v>27</v>
      </c>
      <c r="E19" s="237">
        <v>27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N19" s="255">
        <f t="shared" si="0"/>
        <v>-27</v>
      </c>
    </row>
    <row r="20" spans="2:14" x14ac:dyDescent="0.25">
      <c r="B20" s="2" t="s">
        <v>112</v>
      </c>
      <c r="C20" s="18" t="s">
        <v>528</v>
      </c>
      <c r="D20" s="236">
        <v>18</v>
      </c>
      <c r="E20" s="237">
        <v>24</v>
      </c>
      <c r="F20" s="237">
        <v>10</v>
      </c>
      <c r="G20" s="237">
        <v>10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N20" s="255">
        <f t="shared" si="0"/>
        <v>-24</v>
      </c>
    </row>
    <row r="21" spans="2:14" x14ac:dyDescent="0.25">
      <c r="B21" s="2" t="s">
        <v>113</v>
      </c>
      <c r="C21" s="18" t="s">
        <v>853</v>
      </c>
      <c r="D21" s="236">
        <v>23</v>
      </c>
      <c r="E21" s="237">
        <v>23</v>
      </c>
      <c r="F21" s="237">
        <v>4</v>
      </c>
      <c r="G21" s="237">
        <v>13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N21" s="255">
        <f t="shared" si="0"/>
        <v>-23</v>
      </c>
    </row>
    <row r="22" spans="2:14" x14ac:dyDescent="0.25">
      <c r="B22" s="2" t="s">
        <v>257</v>
      </c>
      <c r="C22" s="18" t="s">
        <v>669</v>
      </c>
      <c r="D22" s="236">
        <v>21</v>
      </c>
      <c r="E22" s="237">
        <v>21</v>
      </c>
      <c r="F22" s="237">
        <v>0</v>
      </c>
      <c r="G22" s="237">
        <v>21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N22" s="255">
        <f t="shared" si="0"/>
        <v>-21</v>
      </c>
    </row>
    <row r="23" spans="2:14" x14ac:dyDescent="0.25">
      <c r="B23" s="2" t="s">
        <v>248</v>
      </c>
      <c r="C23" s="18" t="s">
        <v>660</v>
      </c>
      <c r="D23" s="236">
        <v>26</v>
      </c>
      <c r="E23" s="237">
        <v>19</v>
      </c>
      <c r="F23" s="237">
        <v>0</v>
      </c>
      <c r="G23" s="237">
        <v>6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N23" s="255">
        <f t="shared" si="0"/>
        <v>-19</v>
      </c>
    </row>
    <row r="24" spans="2:14" x14ac:dyDescent="0.25">
      <c r="B24" s="2" t="s">
        <v>124</v>
      </c>
      <c r="C24" s="18" t="s">
        <v>855</v>
      </c>
      <c r="D24" s="236">
        <v>18</v>
      </c>
      <c r="E24" s="237">
        <v>18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N24" s="255">
        <f t="shared" si="0"/>
        <v>-18</v>
      </c>
    </row>
    <row r="25" spans="2:14" x14ac:dyDescent="0.25">
      <c r="B25" s="2" t="s">
        <v>165</v>
      </c>
      <c r="C25" s="18" t="s">
        <v>580</v>
      </c>
      <c r="D25" s="236">
        <v>16</v>
      </c>
      <c r="E25" s="237">
        <v>16</v>
      </c>
      <c r="F25" s="237">
        <v>0</v>
      </c>
      <c r="G25" s="237">
        <v>10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N25" s="255">
        <f t="shared" si="0"/>
        <v>-16</v>
      </c>
    </row>
    <row r="26" spans="2:14" x14ac:dyDescent="0.25">
      <c r="B26" s="2" t="s">
        <v>2</v>
      </c>
      <c r="C26" s="18" t="s">
        <v>839</v>
      </c>
      <c r="D26" s="236">
        <v>15</v>
      </c>
      <c r="E26" s="237">
        <v>15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N26" s="255">
        <f t="shared" si="0"/>
        <v>-15</v>
      </c>
    </row>
    <row r="27" spans="2:14" x14ac:dyDescent="0.25">
      <c r="B27" s="2" t="s">
        <v>114</v>
      </c>
      <c r="C27" s="18" t="s">
        <v>529</v>
      </c>
      <c r="D27" s="236">
        <v>14</v>
      </c>
      <c r="E27" s="237">
        <v>14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N27" s="255">
        <f t="shared" si="0"/>
        <v>-14</v>
      </c>
    </row>
    <row r="28" spans="2:14" x14ac:dyDescent="0.25">
      <c r="B28" s="2" t="s">
        <v>160</v>
      </c>
      <c r="C28" s="18" t="s">
        <v>575</v>
      </c>
      <c r="D28" s="236">
        <v>14</v>
      </c>
      <c r="E28" s="237">
        <v>14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N28" s="255">
        <f t="shared" si="0"/>
        <v>-14</v>
      </c>
    </row>
    <row r="29" spans="2:14" x14ac:dyDescent="0.25">
      <c r="B29" s="2" t="s">
        <v>410</v>
      </c>
      <c r="C29" s="18" t="s">
        <v>823</v>
      </c>
      <c r="D29" s="236">
        <v>14</v>
      </c>
      <c r="E29" s="237">
        <v>14</v>
      </c>
      <c r="F29" s="237">
        <v>0</v>
      </c>
      <c r="G29" s="237">
        <v>10</v>
      </c>
      <c r="H29" s="237">
        <v>5</v>
      </c>
      <c r="I29" s="237">
        <v>0</v>
      </c>
      <c r="J29" s="237">
        <v>0</v>
      </c>
      <c r="K29" s="237">
        <v>0</v>
      </c>
      <c r="L29" s="237">
        <v>0</v>
      </c>
      <c r="N29" s="255">
        <f t="shared" si="0"/>
        <v>-14</v>
      </c>
    </row>
    <row r="30" spans="2:14" x14ac:dyDescent="0.25">
      <c r="B30" s="2" t="s">
        <v>75</v>
      </c>
      <c r="C30" s="18" t="s">
        <v>493</v>
      </c>
      <c r="D30" s="236">
        <v>3</v>
      </c>
      <c r="E30" s="237">
        <v>13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N30" s="255">
        <f t="shared" si="0"/>
        <v>-13</v>
      </c>
    </row>
    <row r="31" spans="2:14" x14ac:dyDescent="0.25">
      <c r="B31" s="2" t="s">
        <v>143</v>
      </c>
      <c r="C31" s="18" t="s">
        <v>557</v>
      </c>
      <c r="D31" s="236">
        <v>12</v>
      </c>
      <c r="E31" s="237">
        <v>12</v>
      </c>
      <c r="F31" s="237">
        <v>0</v>
      </c>
      <c r="G31" s="237">
        <v>0</v>
      </c>
      <c r="H31" s="237">
        <v>14</v>
      </c>
      <c r="I31" s="237">
        <v>0</v>
      </c>
      <c r="J31" s="237">
        <v>0</v>
      </c>
      <c r="K31" s="237">
        <v>0</v>
      </c>
      <c r="L31" s="237">
        <v>0</v>
      </c>
      <c r="N31" s="255">
        <f t="shared" si="0"/>
        <v>-12</v>
      </c>
    </row>
    <row r="32" spans="2:14" x14ac:dyDescent="0.25">
      <c r="B32" s="2" t="s">
        <v>101</v>
      </c>
      <c r="C32" s="18" t="s">
        <v>518</v>
      </c>
      <c r="D32" s="236">
        <v>3</v>
      </c>
      <c r="E32" s="237">
        <v>11</v>
      </c>
      <c r="F32" s="237">
        <v>3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N32" s="255">
        <f t="shared" si="0"/>
        <v>-11</v>
      </c>
    </row>
    <row r="33" spans="2:14" x14ac:dyDescent="0.25">
      <c r="B33" s="2" t="s">
        <v>0</v>
      </c>
      <c r="C33" s="18" t="s">
        <v>420</v>
      </c>
      <c r="D33" s="236">
        <v>10</v>
      </c>
      <c r="E33" s="237">
        <v>10</v>
      </c>
      <c r="F33" s="237">
        <v>0</v>
      </c>
      <c r="G33" s="237">
        <v>8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N33" s="255">
        <f t="shared" si="0"/>
        <v>-10</v>
      </c>
    </row>
    <row r="34" spans="2:14" x14ac:dyDescent="0.25">
      <c r="B34" s="2" t="s">
        <v>363</v>
      </c>
      <c r="C34" s="18" t="s">
        <v>777</v>
      </c>
      <c r="D34" s="236">
        <v>2</v>
      </c>
      <c r="E34" s="237">
        <v>10</v>
      </c>
      <c r="F34" s="237">
        <v>0</v>
      </c>
      <c r="G34" s="237">
        <v>2</v>
      </c>
      <c r="H34" s="237">
        <v>3</v>
      </c>
      <c r="I34" s="237">
        <v>0</v>
      </c>
      <c r="J34" s="237">
        <v>0</v>
      </c>
      <c r="K34" s="237">
        <v>0</v>
      </c>
      <c r="L34" s="237">
        <v>0</v>
      </c>
      <c r="N34" s="255">
        <f t="shared" si="0"/>
        <v>-10</v>
      </c>
    </row>
  </sheetData>
  <autoFilter ref="B9:N34">
    <sortState ref="B10:N34">
      <sortCondition ref="N9:N34"/>
    </sortState>
  </autoFilter>
  <mergeCells count="16">
    <mergeCell ref="B3:B7"/>
    <mergeCell ref="C3:C7"/>
    <mergeCell ref="D3:L3"/>
    <mergeCell ref="D4:F4"/>
    <mergeCell ref="G4:G6"/>
    <mergeCell ref="H4:I4"/>
    <mergeCell ref="D5:D6"/>
    <mergeCell ref="L5:L6"/>
    <mergeCell ref="E7:F7"/>
    <mergeCell ref="H7:I7"/>
    <mergeCell ref="E5:E6"/>
    <mergeCell ref="F5:F6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J,H,K,M,Q</vt:lpstr>
      <vt:lpstr>Hárok2</vt:lpstr>
      <vt:lpstr>01</vt:lpstr>
      <vt:lpstr>02</vt:lpstr>
      <vt:lpstr>03</vt:lpstr>
      <vt:lpstr>04</vt:lpstr>
      <vt:lpstr>05</vt:lpstr>
      <vt:lpstr>06</vt:lpstr>
      <vt:lpstr>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2020-08-17T10:27:04Z</cp:lastPrinted>
  <dcterms:created xsi:type="dcterms:W3CDTF">2020-08-12T05:53:00Z</dcterms:created>
  <dcterms:modified xsi:type="dcterms:W3CDTF">2020-12-17T10:30:20Z</dcterms:modified>
</cp:coreProperties>
</file>